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CISK АЙНУР\2024\Методика\"/>
    </mc:Choice>
  </mc:AlternateContent>
  <xr:revisionPtr revIDLastSave="0" documentId="13_ncr:1_{0163D906-1C17-4817-BC23-08E9441926D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Смета" sheetId="1" r:id="rId1"/>
    <sheet name="пример расчета ЗП на 2025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H15" i="2" s="1"/>
  <c r="I13" i="2"/>
  <c r="G13" i="2"/>
  <c r="D13" i="2"/>
  <c r="C13" i="2" s="1"/>
  <c r="B13" i="2"/>
  <c r="F13" i="2" s="1"/>
  <c r="I12" i="2"/>
  <c r="I14" i="2" s="1"/>
  <c r="I15" i="2" s="1"/>
  <c r="G12" i="2"/>
  <c r="G14" i="2" s="1"/>
  <c r="G15" i="2" s="1"/>
  <c r="D12" i="2"/>
  <c r="C12" i="2" s="1"/>
  <c r="B12" i="2"/>
  <c r="B14" i="2" s="1"/>
  <c r="B15" i="2" s="1"/>
  <c r="D7" i="2"/>
  <c r="E7" i="2" s="1"/>
  <c r="E6" i="2"/>
  <c r="E5" i="2"/>
  <c r="E4" i="2"/>
  <c r="E3" i="2"/>
  <c r="E2" i="2"/>
  <c r="C14" i="2" l="1"/>
  <c r="C15" i="2" s="1"/>
  <c r="E12" i="2"/>
  <c r="J12" i="2"/>
  <c r="E13" i="2"/>
  <c r="J13" i="2" s="1"/>
  <c r="F12" i="2"/>
  <c r="F14" i="2" s="1"/>
  <c r="F15" i="2" s="1"/>
  <c r="D14" i="2"/>
  <c r="D15" i="2" s="1"/>
  <c r="J14" i="2" l="1"/>
  <c r="J15" i="2" s="1"/>
  <c r="E14" i="2"/>
  <c r="E15" i="2" s="1"/>
  <c r="H31" i="1" l="1"/>
  <c r="H33" i="1"/>
  <c r="H37" i="1"/>
  <c r="H47" i="1"/>
  <c r="H48" i="1"/>
  <c r="F34" i="1"/>
  <c r="H34" i="1" s="1"/>
  <c r="F46" i="1"/>
  <c r="H46" i="1" s="1"/>
  <c r="F43" i="1"/>
  <c r="H43" i="1" s="1"/>
  <c r="F42" i="1"/>
  <c r="H42" i="1" s="1"/>
  <c r="F40" i="1"/>
  <c r="H40" i="1" s="1"/>
  <c r="F39" i="1"/>
  <c r="H39" i="1" s="1"/>
  <c r="F36" i="1"/>
  <c r="H36" i="1" s="1"/>
  <c r="F35" i="1"/>
  <c r="H35" i="1" s="1"/>
  <c r="F32" i="1"/>
  <c r="H32" i="1" s="1"/>
  <c r="F27" i="1"/>
  <c r="H27" i="1" s="1"/>
  <c r="F26" i="1"/>
  <c r="H26" i="1" s="1"/>
  <c r="F24" i="1"/>
  <c r="H24" i="1" s="1"/>
  <c r="F23" i="1"/>
  <c r="H23" i="1" s="1"/>
  <c r="F21" i="1"/>
  <c r="H21" i="1" s="1"/>
  <c r="F20" i="1"/>
  <c r="H20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45" i="1" l="1"/>
  <c r="H45" i="1" s="1"/>
  <c r="F38" i="1"/>
  <c r="H38" i="1" s="1"/>
  <c r="F25" i="1"/>
  <c r="H25" i="1" s="1"/>
  <c r="F30" i="1"/>
  <c r="H30" i="1" s="1"/>
  <c r="F22" i="1"/>
  <c r="H22" i="1" s="1"/>
  <c r="F12" i="1"/>
  <c r="F41" i="1"/>
  <c r="H41" i="1" s="1"/>
  <c r="F44" i="1"/>
  <c r="H44" i="1" s="1"/>
  <c r="F11" i="1" l="1"/>
  <c r="H11" i="1" s="1"/>
  <c r="H12" i="1"/>
  <c r="F29" i="1"/>
  <c r="H29" i="1" s="1"/>
  <c r="F28" i="1" l="1"/>
  <c r="H28" i="1" s="1"/>
  <c r="F49" i="1" l="1"/>
  <c r="H49" i="1" s="1"/>
</calcChain>
</file>

<file path=xl/sharedStrings.xml><?xml version="1.0" encoding="utf-8"?>
<sst xmlns="http://schemas.openxmlformats.org/spreadsheetml/2006/main" count="92" uniqueCount="69">
  <si>
    <t>№</t>
  </si>
  <si>
    <t>Статьи расходов</t>
  </si>
  <si>
    <t>Единица измерения</t>
  </si>
  <si>
    <t>Количество</t>
  </si>
  <si>
    <t>Стоимость, в тенге</t>
  </si>
  <si>
    <t>Всего, в тенге</t>
  </si>
  <si>
    <t>Источники финансирования</t>
  </si>
  <si>
    <t>Заявитель (собственный вклад)</t>
  </si>
  <si>
    <t xml:space="preserve">Административные расходы: </t>
  </si>
  <si>
    <t xml:space="preserve">Заработная плата, в том числе: </t>
  </si>
  <si>
    <t>Руководитель проекта</t>
  </si>
  <si>
    <t xml:space="preserve">месяц </t>
  </si>
  <si>
    <t xml:space="preserve">Менеджер проекта </t>
  </si>
  <si>
    <t>месяц</t>
  </si>
  <si>
    <t xml:space="preserve">Услуги по заправке картриджей </t>
  </si>
  <si>
    <t xml:space="preserve">услуга </t>
  </si>
  <si>
    <t>Канцелярские товары</t>
  </si>
  <si>
    <t>Материально-техническое обеспечение:</t>
  </si>
  <si>
    <t xml:space="preserve">штук </t>
  </si>
  <si>
    <t xml:space="preserve">Прямые расходы, в том числе: </t>
  </si>
  <si>
    <t>Расходы по оплате работ и услуг, оказываемых юридическими и физическими лицами, в том числе:</t>
  </si>
  <si>
    <t>человек/дней</t>
  </si>
  <si>
    <t xml:space="preserve">билет </t>
  </si>
  <si>
    <t>сутки</t>
  </si>
  <si>
    <t>Услуги видеоографа</t>
  </si>
  <si>
    <t xml:space="preserve">Раздаточные материалы, в том числе: </t>
  </si>
  <si>
    <t xml:space="preserve">Блокнот </t>
  </si>
  <si>
    <t>Ручка</t>
  </si>
  <si>
    <t xml:space="preserve">Мероприятие 2. Информационное сопровождение проекта </t>
  </si>
  <si>
    <t>Итого:</t>
  </si>
  <si>
    <t xml:space="preserve">                                                        М.П.</t>
  </si>
  <si>
    <t>(согласно  заявке на предоставления государственного  грантов)</t>
  </si>
  <si>
    <t>Грантополучатель:___________________________________________________________________________________________________________</t>
  </si>
  <si>
    <t>Тема гранта:_________________________________________________________________________________________________________________</t>
  </si>
  <si>
    <t xml:space="preserve">Сумма гранта: _______________(прописью) тенге;
</t>
  </si>
  <si>
    <t>Бухгалтер</t>
  </si>
  <si>
    <t>Банковские услуги (согласно тарифам обслуживающего банка)</t>
  </si>
  <si>
    <t>Расходные материалы и другие запасы, в том числе:</t>
  </si>
  <si>
    <t>…</t>
  </si>
  <si>
    <t>Расходы на служебные командировки в г.________</t>
  </si>
  <si>
    <t>Суточные  (1 командировка * 1 человек * 5 дней)</t>
  </si>
  <si>
    <t>Проживание (1 командировка*1 человек*4 суток)</t>
  </si>
  <si>
    <t>Проезд (1 командировки*1 человек*2 билета )</t>
  </si>
  <si>
    <t>Услуги тренеров (2 тренера)</t>
  </si>
  <si>
    <t>Услуги по размещению рекламы в социальных сетях и СМИ</t>
  </si>
  <si>
    <t>Мероприятие 1.  …..</t>
  </si>
  <si>
    <t>Сумма гранта</t>
  </si>
  <si>
    <t xml:space="preserve">Приложение №2
к методическим рекомендациям
по подготовке заявки на участие 
в конкурсе на предоставление 
краткосрочных, среднесрочных и 
долгосрочных грантов
</t>
  </si>
  <si>
    <t>Аренда помещения (не более 7,5 кв.м. на каждого штатного работника)</t>
  </si>
  <si>
    <t>ОСМС</t>
  </si>
  <si>
    <t>ОПВ</t>
  </si>
  <si>
    <t>ИПН</t>
  </si>
  <si>
    <t>ВОСМС</t>
  </si>
  <si>
    <t>к выдаче</t>
  </si>
  <si>
    <t>СО</t>
  </si>
  <si>
    <t>СН</t>
  </si>
  <si>
    <t>ОПВР</t>
  </si>
  <si>
    <t>оклад</t>
  </si>
  <si>
    <t>итого</t>
  </si>
  <si>
    <t>для примера!!!</t>
  </si>
  <si>
    <t>Смета расходов по реализации социального проекта на 2025</t>
  </si>
  <si>
    <t>Менеджер проекта</t>
  </si>
  <si>
    <t>Финансовый менеджер</t>
  </si>
  <si>
    <t xml:space="preserve">СО </t>
  </si>
  <si>
    <t>ООСМС</t>
  </si>
  <si>
    <t>Социальные отчисления</t>
  </si>
  <si>
    <t>Социальный налог</t>
  </si>
  <si>
    <t>Отчисления на обязательное медицинское страхование</t>
  </si>
  <si>
    <t>Обязательные пенсионные взносы работодателя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</si>
</sst>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4F5F6"/>
      </patternFill>
    </fill>
    <fill>
      <patternFill patternType="solid">
        <fgColor theme="0"/>
        <bgColor rgb="FFD9E2F3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2" borderId="0" xfId="0" applyFont="1" applyFill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3" fillId="5" borderId="4" xfId="0" applyFont="1" applyFill="1" applyBorder="1"/>
    <xf numFmtId="0" fontId="6" fillId="5" borderId="4" xfId="0" applyFont="1" applyFill="1" applyBorder="1"/>
    <xf numFmtId="0" fontId="6" fillId="5" borderId="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right"/>
    </xf>
    <xf numFmtId="3" fontId="3" fillId="5" borderId="4" xfId="0" applyNumberFormat="1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right" vertical="center" wrapText="1"/>
    </xf>
    <xf numFmtId="3" fontId="3" fillId="5" borderId="5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/>
    <xf numFmtId="0" fontId="3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wrapText="1"/>
    </xf>
    <xf numFmtId="0" fontId="3" fillId="5" borderId="4" xfId="0" applyFont="1" applyFill="1" applyBorder="1" applyAlignment="1">
      <alignment horizontal="center"/>
    </xf>
    <xf numFmtId="3" fontId="3" fillId="5" borderId="4" xfId="0" applyNumberFormat="1" applyFont="1" applyFill="1" applyBorder="1" applyAlignment="1">
      <alignment horizontal="right"/>
    </xf>
    <xf numFmtId="0" fontId="2" fillId="2" borderId="4" xfId="0" applyFont="1" applyFill="1" applyBorder="1"/>
    <xf numFmtId="0" fontId="7" fillId="4" borderId="5" xfId="0" applyFont="1" applyFill="1" applyBorder="1" applyAlignment="1">
      <alignment horizontal="right" vertical="center" wrapText="1"/>
    </xf>
    <xf numFmtId="0" fontId="2" fillId="5" borderId="4" xfId="0" applyFont="1" applyFill="1" applyBorder="1"/>
    <xf numFmtId="0" fontId="1" fillId="0" borderId="0" xfId="0" applyFont="1"/>
    <xf numFmtId="0" fontId="3" fillId="5" borderId="4" xfId="0" applyFont="1" applyFill="1" applyBorder="1" applyAlignment="1">
      <alignment wrapText="1"/>
    </xf>
    <xf numFmtId="3" fontId="6" fillId="5" borderId="4" xfId="0" applyNumberFormat="1" applyFont="1" applyFill="1" applyBorder="1" applyAlignment="1">
      <alignment horizontal="right"/>
    </xf>
    <xf numFmtId="0" fontId="2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right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1" fontId="6" fillId="2" borderId="4" xfId="0" quotePrefix="1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1" fontId="6" fillId="2" borderId="9" xfId="0" quotePrefix="1" applyNumberFormat="1" applyFont="1" applyFill="1" applyBorder="1" applyAlignment="1">
      <alignment horizontal="center"/>
    </xf>
    <xf numFmtId="3" fontId="6" fillId="2" borderId="9" xfId="0" applyNumberFormat="1" applyFont="1" applyFill="1" applyBorder="1" applyAlignment="1">
      <alignment horizontal="right"/>
    </xf>
    <xf numFmtId="0" fontId="8" fillId="2" borderId="6" xfId="0" applyFont="1" applyFill="1" applyBorder="1" applyAlignment="1">
      <alignment horizontal="center" vertical="center" wrapText="1"/>
    </xf>
    <xf numFmtId="1" fontId="6" fillId="2" borderId="6" xfId="0" quotePrefix="1" applyNumberFormat="1" applyFont="1" applyFill="1" applyBorder="1" applyAlignment="1">
      <alignment horizontal="center"/>
    </xf>
    <xf numFmtId="3" fontId="6" fillId="2" borderId="6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vertical="top" wrapText="1"/>
    </xf>
    <xf numFmtId="0" fontId="9" fillId="2" borderId="0" xfId="0" applyFont="1" applyFill="1" applyAlignment="1">
      <alignment horizontal="center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164" fontId="11" fillId="2" borderId="6" xfId="1" applyNumberFormat="1" applyFont="1" applyFill="1" applyBorder="1" applyAlignment="1"/>
    <xf numFmtId="3" fontId="11" fillId="2" borderId="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top"/>
    </xf>
    <xf numFmtId="3" fontId="11" fillId="6" borderId="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horizontal="left" vertical="top"/>
    </xf>
    <xf numFmtId="0" fontId="11" fillId="2" borderId="6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center" vertical="top" wrapText="1"/>
    </xf>
    <xf numFmtId="3" fontId="11" fillId="2" borderId="6" xfId="0" applyNumberFormat="1" applyFont="1" applyFill="1" applyBorder="1" applyAlignment="1">
      <alignment horizontal="left" vertical="top" wrapText="1"/>
    </xf>
    <xf numFmtId="3" fontId="11" fillId="2" borderId="6" xfId="0" applyNumberFormat="1" applyFont="1" applyFill="1" applyBorder="1" applyAlignment="1">
      <alignment horizontal="center" vertical="top" wrapText="1"/>
    </xf>
    <xf numFmtId="3" fontId="11" fillId="2" borderId="15" xfId="0" applyNumberFormat="1" applyFont="1" applyFill="1" applyBorder="1" applyAlignment="1">
      <alignment horizontal="left" vertical="top" wrapText="1"/>
    </xf>
    <xf numFmtId="3" fontId="11" fillId="2" borderId="6" xfId="0" applyNumberFormat="1" applyFont="1" applyFill="1" applyBorder="1" applyAlignment="1">
      <alignment horizontal="center" vertical="top"/>
    </xf>
    <xf numFmtId="3" fontId="11" fillId="6" borderId="6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right" wrapText="1"/>
    </xf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5" fillId="2" borderId="0" xfId="0" applyFont="1" applyFill="1"/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5" fillId="2" borderId="3" xfId="0" applyFont="1" applyFill="1" applyBorder="1"/>
    <xf numFmtId="0" fontId="8" fillId="2" borderId="10" xfId="0" applyFont="1" applyFill="1" applyBorder="1" applyAlignment="1">
      <alignment horizontal="left" vertical="center"/>
    </xf>
    <xf numFmtId="0" fontId="5" fillId="2" borderId="10" xfId="0" applyFont="1" applyFill="1" applyBorder="1"/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5" fillId="2" borderId="4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03"/>
  <sheetViews>
    <sheetView tabSelected="1" zoomScale="70" zoomScaleNormal="70" workbookViewId="0">
      <selection activeCell="B19" sqref="B19"/>
    </sheetView>
  </sheetViews>
  <sheetFormatPr defaultColWidth="14.42578125" defaultRowHeight="15" x14ac:dyDescent="0.25"/>
  <cols>
    <col min="1" max="1" width="5.85546875" style="2" customWidth="1"/>
    <col min="2" max="2" width="70.85546875" style="2" customWidth="1"/>
    <col min="3" max="3" width="15" style="2" customWidth="1"/>
    <col min="4" max="4" width="16.140625" style="3" customWidth="1"/>
    <col min="5" max="5" width="14.85546875" style="2" customWidth="1"/>
    <col min="6" max="6" width="19.28515625" style="2" customWidth="1"/>
    <col min="7" max="7" width="17.28515625" style="2" customWidth="1"/>
    <col min="8" max="8" width="16.28515625" style="2" customWidth="1"/>
  </cols>
  <sheetData>
    <row r="1" spans="1:8" ht="137.25" customHeight="1" x14ac:dyDescent="0.25">
      <c r="A1" s="73" t="s">
        <v>47</v>
      </c>
      <c r="B1" s="74"/>
      <c r="C1" s="74"/>
      <c r="D1" s="74"/>
      <c r="E1" s="74"/>
      <c r="F1" s="74"/>
      <c r="G1" s="74"/>
      <c r="H1" s="74"/>
    </row>
    <row r="2" spans="1:8" ht="15.75" x14ac:dyDescent="0.25">
      <c r="A2" s="1"/>
    </row>
    <row r="3" spans="1:8" x14ac:dyDescent="0.25">
      <c r="A3" s="75" t="s">
        <v>60</v>
      </c>
      <c r="B3" s="75"/>
      <c r="C3" s="75"/>
      <c r="D3" s="75"/>
      <c r="E3" s="75"/>
      <c r="F3" s="75"/>
      <c r="G3" s="75"/>
      <c r="H3" s="75"/>
    </row>
    <row r="4" spans="1:8" x14ac:dyDescent="0.25">
      <c r="A4" s="83" t="s">
        <v>31</v>
      </c>
      <c r="B4" s="83"/>
      <c r="C4" s="83"/>
      <c r="D4" s="83"/>
      <c r="E4" s="83"/>
      <c r="F4" s="83"/>
      <c r="G4" s="83"/>
      <c r="H4" s="83"/>
    </row>
    <row r="5" spans="1:8" ht="24.75" customHeight="1" x14ac:dyDescent="0.25">
      <c r="A5" s="76" t="s">
        <v>32</v>
      </c>
      <c r="B5" s="77"/>
      <c r="C5" s="77"/>
      <c r="D5" s="77"/>
      <c r="E5" s="77"/>
      <c r="F5" s="77"/>
      <c r="G5" s="77"/>
      <c r="H5" s="77"/>
    </row>
    <row r="6" spans="1:8" ht="30" customHeight="1" x14ac:dyDescent="0.25">
      <c r="A6" s="78" t="s">
        <v>33</v>
      </c>
      <c r="B6" s="77"/>
      <c r="C6" s="77"/>
      <c r="D6" s="77"/>
      <c r="E6" s="77"/>
      <c r="F6" s="77"/>
      <c r="G6" s="77"/>
      <c r="H6" s="77"/>
    </row>
    <row r="7" spans="1:8" ht="28.5" customHeight="1" x14ac:dyDescent="0.25">
      <c r="A7" s="79" t="s">
        <v>34</v>
      </c>
      <c r="B7" s="80"/>
      <c r="C7" s="80"/>
      <c r="D7" s="80"/>
      <c r="E7" s="80"/>
      <c r="F7" s="80"/>
      <c r="G7" s="80"/>
      <c r="H7" s="80"/>
    </row>
    <row r="8" spans="1:8" ht="39.75" customHeight="1" x14ac:dyDescent="0.25">
      <c r="A8" s="84" t="s">
        <v>0</v>
      </c>
      <c r="B8" s="84" t="s">
        <v>1</v>
      </c>
      <c r="C8" s="84" t="s">
        <v>2</v>
      </c>
      <c r="D8" s="84" t="s">
        <v>3</v>
      </c>
      <c r="E8" s="84" t="s">
        <v>4</v>
      </c>
      <c r="F8" s="84" t="s">
        <v>5</v>
      </c>
      <c r="G8" s="86" t="s">
        <v>6</v>
      </c>
      <c r="H8" s="87"/>
    </row>
    <row r="9" spans="1:8" ht="42.75" x14ac:dyDescent="0.25">
      <c r="A9" s="85"/>
      <c r="B9" s="85"/>
      <c r="C9" s="85"/>
      <c r="D9" s="92"/>
      <c r="E9" s="85"/>
      <c r="F9" s="85"/>
      <c r="G9" s="4" t="s">
        <v>7</v>
      </c>
      <c r="H9" s="4" t="s">
        <v>46</v>
      </c>
    </row>
    <row r="10" spans="1:8" x14ac:dyDescent="0.25">
      <c r="A10" s="55">
        <v>1</v>
      </c>
      <c r="B10" s="55">
        <v>2</v>
      </c>
      <c r="C10" s="55">
        <v>3</v>
      </c>
      <c r="D10" s="55">
        <v>4</v>
      </c>
      <c r="E10" s="55">
        <v>5</v>
      </c>
      <c r="F10" s="55">
        <v>6</v>
      </c>
      <c r="G10" s="4">
        <v>7</v>
      </c>
      <c r="H10" s="4">
        <v>8</v>
      </c>
    </row>
    <row r="11" spans="1:8" ht="15.75" customHeight="1" x14ac:dyDescent="0.25">
      <c r="A11" s="5">
        <v>1</v>
      </c>
      <c r="B11" s="5" t="s">
        <v>8</v>
      </c>
      <c r="C11" s="6"/>
      <c r="D11" s="7"/>
      <c r="E11" s="8"/>
      <c r="F11" s="9">
        <f>SUM(F12+F20+F21+F22)</f>
        <v>0</v>
      </c>
      <c r="G11" s="10"/>
      <c r="H11" s="11">
        <f>F11-G11</f>
        <v>0</v>
      </c>
    </row>
    <row r="12" spans="1:8" ht="15.75" customHeight="1" x14ac:dyDescent="0.25">
      <c r="A12" s="12"/>
      <c r="B12" s="13" t="s">
        <v>9</v>
      </c>
      <c r="C12" s="12"/>
      <c r="D12" s="14"/>
      <c r="E12" s="15"/>
      <c r="F12" s="16">
        <f>SUM(F13:F18)</f>
        <v>0</v>
      </c>
      <c r="G12" s="17"/>
      <c r="H12" s="11">
        <f t="shared" ref="H12:H49" si="0">F12-G12</f>
        <v>0</v>
      </c>
    </row>
    <row r="13" spans="1:8" ht="15.75" customHeight="1" x14ac:dyDescent="0.25">
      <c r="A13" s="12"/>
      <c r="B13" s="12" t="s">
        <v>10</v>
      </c>
      <c r="C13" s="14" t="s">
        <v>11</v>
      </c>
      <c r="D13" s="14"/>
      <c r="E13" s="18"/>
      <c r="F13" s="19">
        <f>SUM(D13*E13)</f>
        <v>0</v>
      </c>
      <c r="G13" s="17"/>
      <c r="H13" s="11">
        <f t="shared" si="0"/>
        <v>0</v>
      </c>
    </row>
    <row r="14" spans="1:8" ht="15.75" customHeight="1" x14ac:dyDescent="0.25">
      <c r="A14" s="12"/>
      <c r="B14" s="12" t="s">
        <v>35</v>
      </c>
      <c r="C14" s="14" t="s">
        <v>11</v>
      </c>
      <c r="D14" s="14"/>
      <c r="E14" s="18"/>
      <c r="F14" s="19">
        <f t="shared" ref="F14:F18" si="1">SUM(D14*E14)</f>
        <v>0</v>
      </c>
      <c r="G14" s="17">
        <v>0</v>
      </c>
      <c r="H14" s="11">
        <f t="shared" si="0"/>
        <v>0</v>
      </c>
    </row>
    <row r="15" spans="1:8" ht="15.75" customHeight="1" x14ac:dyDescent="0.25">
      <c r="A15" s="12"/>
      <c r="B15" s="12" t="s">
        <v>12</v>
      </c>
      <c r="C15" s="14" t="s">
        <v>11</v>
      </c>
      <c r="D15" s="14"/>
      <c r="E15" s="18"/>
      <c r="F15" s="19">
        <f t="shared" si="1"/>
        <v>0</v>
      </c>
      <c r="G15" s="17"/>
      <c r="H15" s="11">
        <f t="shared" si="0"/>
        <v>0</v>
      </c>
    </row>
    <row r="16" spans="1:8" ht="15.75" customHeight="1" x14ac:dyDescent="0.25">
      <c r="A16" s="12"/>
      <c r="B16" s="12" t="s">
        <v>65</v>
      </c>
      <c r="C16" s="14" t="s">
        <v>13</v>
      </c>
      <c r="D16" s="14"/>
      <c r="E16" s="18"/>
      <c r="F16" s="19">
        <f t="shared" si="1"/>
        <v>0</v>
      </c>
      <c r="G16" s="20"/>
      <c r="H16" s="11">
        <f t="shared" si="0"/>
        <v>0</v>
      </c>
    </row>
    <row r="17" spans="1:8" ht="15.75" customHeight="1" x14ac:dyDescent="0.25">
      <c r="A17" s="12"/>
      <c r="B17" s="12" t="s">
        <v>66</v>
      </c>
      <c r="C17" s="14" t="s">
        <v>13</v>
      </c>
      <c r="D17" s="14"/>
      <c r="E17" s="18"/>
      <c r="F17" s="19">
        <f t="shared" si="1"/>
        <v>0</v>
      </c>
      <c r="G17" s="20"/>
      <c r="H17" s="11">
        <f t="shared" si="0"/>
        <v>0</v>
      </c>
    </row>
    <row r="18" spans="1:8" ht="15.75" customHeight="1" x14ac:dyDescent="0.25">
      <c r="A18" s="12"/>
      <c r="B18" s="56" t="s">
        <v>67</v>
      </c>
      <c r="C18" s="14" t="s">
        <v>13</v>
      </c>
      <c r="D18" s="14"/>
      <c r="E18" s="18"/>
      <c r="F18" s="19">
        <f t="shared" si="1"/>
        <v>0</v>
      </c>
      <c r="G18" s="20"/>
      <c r="H18" s="11">
        <f t="shared" si="0"/>
        <v>0</v>
      </c>
    </row>
    <row r="19" spans="1:8" ht="15.75" customHeight="1" x14ac:dyDescent="0.25">
      <c r="A19" s="12"/>
      <c r="B19" s="21" t="s">
        <v>68</v>
      </c>
      <c r="C19" s="14"/>
      <c r="D19" s="14"/>
      <c r="E19" s="18"/>
      <c r="F19" s="19"/>
      <c r="G19" s="20"/>
      <c r="H19" s="11"/>
    </row>
    <row r="20" spans="1:8" ht="15.75" customHeight="1" x14ac:dyDescent="0.25">
      <c r="A20" s="12"/>
      <c r="B20" s="13" t="s">
        <v>36</v>
      </c>
      <c r="C20" s="22" t="s">
        <v>13</v>
      </c>
      <c r="D20" s="22"/>
      <c r="E20" s="23"/>
      <c r="F20" s="16">
        <f>D20*E20</f>
        <v>0</v>
      </c>
      <c r="G20" s="17"/>
      <c r="H20" s="11">
        <f t="shared" si="0"/>
        <v>0</v>
      </c>
    </row>
    <row r="21" spans="1:8" ht="15.75" customHeight="1" x14ac:dyDescent="0.25">
      <c r="A21" s="12"/>
      <c r="B21" s="24" t="s">
        <v>48</v>
      </c>
      <c r="C21" s="22" t="s">
        <v>13</v>
      </c>
      <c r="D21" s="22"/>
      <c r="E21" s="23"/>
      <c r="F21" s="16">
        <f>SUM(D21*E21)</f>
        <v>0</v>
      </c>
      <c r="G21" s="17"/>
      <c r="H21" s="11">
        <f t="shared" si="0"/>
        <v>0</v>
      </c>
    </row>
    <row r="22" spans="1:8" ht="15.75" customHeight="1" x14ac:dyDescent="0.25">
      <c r="A22" s="12"/>
      <c r="B22" s="24" t="s">
        <v>37</v>
      </c>
      <c r="C22" s="22"/>
      <c r="D22" s="22"/>
      <c r="E22" s="23"/>
      <c r="F22" s="16">
        <f>SUM(F23:F24)</f>
        <v>0</v>
      </c>
      <c r="G22" s="17"/>
      <c r="H22" s="11">
        <f t="shared" si="0"/>
        <v>0</v>
      </c>
    </row>
    <row r="23" spans="1:8" ht="15.75" customHeight="1" x14ac:dyDescent="0.25">
      <c r="A23" s="12"/>
      <c r="B23" s="12" t="s">
        <v>14</v>
      </c>
      <c r="C23" s="14" t="s">
        <v>15</v>
      </c>
      <c r="D23" s="14"/>
      <c r="E23" s="18"/>
      <c r="F23" s="19">
        <f t="shared" ref="F23" si="2">SUM(D23*E23)</f>
        <v>0</v>
      </c>
      <c r="G23" s="17"/>
      <c r="H23" s="11">
        <f t="shared" si="0"/>
        <v>0</v>
      </c>
    </row>
    <row r="24" spans="1:8" ht="15.75" customHeight="1" x14ac:dyDescent="0.25">
      <c r="A24" s="12"/>
      <c r="B24" s="12" t="s">
        <v>16</v>
      </c>
      <c r="C24" s="14" t="s">
        <v>13</v>
      </c>
      <c r="D24" s="14"/>
      <c r="E24" s="18"/>
      <c r="F24" s="19">
        <f>D24*E24</f>
        <v>0</v>
      </c>
      <c r="G24" s="17"/>
      <c r="H24" s="11">
        <f t="shared" si="0"/>
        <v>0</v>
      </c>
    </row>
    <row r="25" spans="1:8" ht="15.75" customHeight="1" x14ac:dyDescent="0.25">
      <c r="A25" s="5">
        <v>2</v>
      </c>
      <c r="B25" s="5" t="s">
        <v>17</v>
      </c>
      <c r="C25" s="25"/>
      <c r="D25" s="25"/>
      <c r="E25" s="26"/>
      <c r="F25" s="9">
        <f>SUM(F26:F27)</f>
        <v>0</v>
      </c>
      <c r="G25" s="10"/>
      <c r="H25" s="11">
        <f t="shared" si="0"/>
        <v>0</v>
      </c>
    </row>
    <row r="26" spans="1:8" ht="15.75" customHeight="1" x14ac:dyDescent="0.25">
      <c r="A26" s="27"/>
      <c r="B26" s="12"/>
      <c r="C26" s="14"/>
      <c r="D26" s="14"/>
      <c r="E26" s="18"/>
      <c r="F26" s="19">
        <f>SUM(D26*E26)</f>
        <v>0</v>
      </c>
      <c r="G26" s="28"/>
      <c r="H26" s="11">
        <f t="shared" si="0"/>
        <v>0</v>
      </c>
    </row>
    <row r="27" spans="1:8" ht="15.75" customHeight="1" x14ac:dyDescent="0.25">
      <c r="A27" s="27"/>
      <c r="B27" s="12"/>
      <c r="C27" s="14"/>
      <c r="D27" s="14"/>
      <c r="E27" s="18"/>
      <c r="F27" s="19">
        <f t="shared" ref="F27" si="3">SUM(D27*E27)</f>
        <v>0</v>
      </c>
      <c r="G27" s="28"/>
      <c r="H27" s="11">
        <f t="shared" si="0"/>
        <v>0</v>
      </c>
    </row>
    <row r="28" spans="1:8" ht="15.75" customHeight="1" x14ac:dyDescent="0.25">
      <c r="A28" s="27"/>
      <c r="B28" s="13" t="s">
        <v>19</v>
      </c>
      <c r="C28" s="14"/>
      <c r="D28" s="14"/>
      <c r="E28" s="18"/>
      <c r="F28" s="16">
        <f>F29+F45</f>
        <v>0</v>
      </c>
      <c r="G28" s="28"/>
      <c r="H28" s="11">
        <f t="shared" si="0"/>
        <v>0</v>
      </c>
    </row>
    <row r="29" spans="1:8" ht="15.75" customHeight="1" x14ac:dyDescent="0.25">
      <c r="A29" s="29"/>
      <c r="B29" s="5" t="s">
        <v>45</v>
      </c>
      <c r="C29" s="25"/>
      <c r="D29" s="25"/>
      <c r="E29" s="26"/>
      <c r="F29" s="9">
        <f>F30+F33+F37+F38+F41</f>
        <v>0</v>
      </c>
      <c r="G29" s="10"/>
      <c r="H29" s="11">
        <f t="shared" si="0"/>
        <v>0</v>
      </c>
    </row>
    <row r="30" spans="1:8" ht="15.75" customHeight="1" x14ac:dyDescent="0.25">
      <c r="A30" s="27"/>
      <c r="B30" s="24" t="s">
        <v>20</v>
      </c>
      <c r="C30" s="22"/>
      <c r="D30" s="22"/>
      <c r="E30" s="23"/>
      <c r="F30" s="16">
        <f>F32</f>
        <v>0</v>
      </c>
      <c r="G30" s="16"/>
      <c r="H30" s="11">
        <f t="shared" si="0"/>
        <v>0</v>
      </c>
    </row>
    <row r="31" spans="1:8" ht="15.75" customHeight="1" x14ac:dyDescent="0.25">
      <c r="A31" s="27"/>
      <c r="B31" s="24" t="s">
        <v>38</v>
      </c>
      <c r="C31" s="22"/>
      <c r="D31" s="22"/>
      <c r="E31" s="23"/>
      <c r="F31" s="16"/>
      <c r="G31" s="16"/>
      <c r="H31" s="11">
        <f t="shared" si="0"/>
        <v>0</v>
      </c>
    </row>
    <row r="32" spans="1:8" ht="15.75" customHeight="1" x14ac:dyDescent="0.25">
      <c r="A32" s="27"/>
      <c r="B32" s="12" t="s">
        <v>38</v>
      </c>
      <c r="C32" s="14"/>
      <c r="D32" s="14"/>
      <c r="E32" s="18"/>
      <c r="F32" s="19">
        <f>SUM(D32*E32)</f>
        <v>0</v>
      </c>
      <c r="G32" s="17"/>
      <c r="H32" s="11">
        <f t="shared" si="0"/>
        <v>0</v>
      </c>
    </row>
    <row r="33" spans="1:8" ht="15.75" customHeight="1" x14ac:dyDescent="0.25">
      <c r="A33" s="27"/>
      <c r="B33" s="24" t="s">
        <v>39</v>
      </c>
      <c r="C33" s="14"/>
      <c r="D33" s="14"/>
      <c r="E33" s="18"/>
      <c r="F33" s="19"/>
      <c r="G33" s="17"/>
      <c r="H33" s="11">
        <f t="shared" si="0"/>
        <v>0</v>
      </c>
    </row>
    <row r="34" spans="1:8" s="2" customFormat="1" ht="15.75" customHeight="1" x14ac:dyDescent="0.25">
      <c r="A34" s="27"/>
      <c r="B34" s="45" t="s">
        <v>40</v>
      </c>
      <c r="C34" s="46" t="s">
        <v>21</v>
      </c>
      <c r="D34" s="47"/>
      <c r="E34" s="18"/>
      <c r="F34" s="18">
        <f>SUM(D34*E34)</f>
        <v>0</v>
      </c>
      <c r="G34" s="17"/>
      <c r="H34" s="11">
        <f t="shared" si="0"/>
        <v>0</v>
      </c>
    </row>
    <row r="35" spans="1:8" s="2" customFormat="1" ht="15.75" customHeight="1" x14ac:dyDescent="0.25">
      <c r="A35" s="27"/>
      <c r="B35" s="48" t="s">
        <v>42</v>
      </c>
      <c r="C35" s="49" t="s">
        <v>22</v>
      </c>
      <c r="D35" s="50"/>
      <c r="E35" s="51"/>
      <c r="F35" s="18">
        <f>SUM(D35*E35)</f>
        <v>0</v>
      </c>
      <c r="G35" s="17"/>
      <c r="H35" s="11">
        <f t="shared" si="0"/>
        <v>0</v>
      </c>
    </row>
    <row r="36" spans="1:8" s="2" customFormat="1" ht="15.75" customHeight="1" x14ac:dyDescent="0.25">
      <c r="A36" s="27"/>
      <c r="B36" s="45" t="s">
        <v>41</v>
      </c>
      <c r="C36" s="52" t="s">
        <v>23</v>
      </c>
      <c r="D36" s="53"/>
      <c r="E36" s="54"/>
      <c r="F36" s="18">
        <f>SUM(D36*E36)</f>
        <v>0</v>
      </c>
      <c r="G36" s="17"/>
      <c r="H36" s="11">
        <f t="shared" si="0"/>
        <v>0</v>
      </c>
    </row>
    <row r="37" spans="1:8" s="30" customFormat="1" ht="15.75" customHeight="1" x14ac:dyDescent="0.25">
      <c r="A37" s="27"/>
      <c r="B37" s="12"/>
      <c r="C37" s="14"/>
      <c r="D37" s="14"/>
      <c r="E37" s="18"/>
      <c r="F37" s="19"/>
      <c r="G37" s="20"/>
      <c r="H37" s="11">
        <f t="shared" si="0"/>
        <v>0</v>
      </c>
    </row>
    <row r="38" spans="1:8" s="30" customFormat="1" ht="15.75" customHeight="1" x14ac:dyDescent="0.25">
      <c r="A38" s="27"/>
      <c r="B38" s="24" t="s">
        <v>20</v>
      </c>
      <c r="C38" s="14"/>
      <c r="D38" s="14"/>
      <c r="E38" s="18"/>
      <c r="F38" s="16">
        <f>SUM(F39:F40)</f>
        <v>0</v>
      </c>
      <c r="G38" s="20"/>
      <c r="H38" s="11">
        <f t="shared" si="0"/>
        <v>0</v>
      </c>
    </row>
    <row r="39" spans="1:8" ht="15.75" customHeight="1" x14ac:dyDescent="0.25">
      <c r="A39" s="27"/>
      <c r="B39" s="12" t="s">
        <v>43</v>
      </c>
      <c r="C39" s="14" t="s">
        <v>15</v>
      </c>
      <c r="D39" s="14"/>
      <c r="E39" s="18"/>
      <c r="F39" s="19">
        <f>SUM(D39*E39)</f>
        <v>0</v>
      </c>
      <c r="G39" s="17"/>
      <c r="H39" s="11">
        <f t="shared" si="0"/>
        <v>0</v>
      </c>
    </row>
    <row r="40" spans="1:8" ht="15.75" customHeight="1" x14ac:dyDescent="0.25">
      <c r="A40" s="27"/>
      <c r="B40" s="12" t="s">
        <v>24</v>
      </c>
      <c r="C40" s="14" t="s">
        <v>15</v>
      </c>
      <c r="D40" s="14"/>
      <c r="E40" s="18"/>
      <c r="F40" s="19">
        <f>SUM(D40*E40)</f>
        <v>0</v>
      </c>
      <c r="G40" s="17"/>
      <c r="H40" s="11">
        <f t="shared" si="0"/>
        <v>0</v>
      </c>
    </row>
    <row r="41" spans="1:8" ht="15.75" customHeight="1" x14ac:dyDescent="0.25">
      <c r="A41" s="27"/>
      <c r="B41" s="13" t="s">
        <v>25</v>
      </c>
      <c r="C41" s="14"/>
      <c r="D41" s="14"/>
      <c r="E41" s="18"/>
      <c r="F41" s="16">
        <f>SUM(F42:F43)</f>
        <v>0</v>
      </c>
      <c r="G41" s="17"/>
      <c r="H41" s="11">
        <f t="shared" si="0"/>
        <v>0</v>
      </c>
    </row>
    <row r="42" spans="1:8" ht="15.75" customHeight="1" x14ac:dyDescent="0.25">
      <c r="A42" s="27"/>
      <c r="B42" s="12" t="s">
        <v>26</v>
      </c>
      <c r="C42" s="14" t="s">
        <v>18</v>
      </c>
      <c r="D42" s="14"/>
      <c r="E42" s="18"/>
      <c r="F42" s="19">
        <f t="shared" ref="F42:F43" si="4">SUM(D42*E42)</f>
        <v>0</v>
      </c>
      <c r="G42" s="17"/>
      <c r="H42" s="11">
        <f t="shared" si="0"/>
        <v>0</v>
      </c>
    </row>
    <row r="43" spans="1:8" ht="15.75" customHeight="1" x14ac:dyDescent="0.25">
      <c r="A43" s="27"/>
      <c r="B43" s="12" t="s">
        <v>27</v>
      </c>
      <c r="C43" s="14" t="s">
        <v>18</v>
      </c>
      <c r="D43" s="14"/>
      <c r="E43" s="18"/>
      <c r="F43" s="19">
        <f t="shared" si="4"/>
        <v>0</v>
      </c>
      <c r="G43" s="17"/>
      <c r="H43" s="11">
        <f t="shared" si="0"/>
        <v>0</v>
      </c>
    </row>
    <row r="44" spans="1:8" ht="15.75" customHeight="1" x14ac:dyDescent="0.25">
      <c r="A44" s="29"/>
      <c r="B44" s="31" t="s">
        <v>28</v>
      </c>
      <c r="C44" s="7"/>
      <c r="D44" s="7"/>
      <c r="E44" s="32"/>
      <c r="F44" s="9">
        <f>SUM(F46+F47+F48)</f>
        <v>0</v>
      </c>
      <c r="G44" s="10"/>
      <c r="H44" s="11">
        <f t="shared" si="0"/>
        <v>0</v>
      </c>
    </row>
    <row r="45" spans="1:8" ht="15.75" customHeight="1" x14ac:dyDescent="0.25">
      <c r="A45" s="27"/>
      <c r="B45" s="24" t="s">
        <v>20</v>
      </c>
      <c r="C45" s="14"/>
      <c r="D45" s="14"/>
      <c r="E45" s="18"/>
      <c r="F45" s="16">
        <f>SUM(F46:F48)</f>
        <v>0</v>
      </c>
      <c r="G45" s="17"/>
      <c r="H45" s="11">
        <f t="shared" si="0"/>
        <v>0</v>
      </c>
    </row>
    <row r="46" spans="1:8" ht="15.75" customHeight="1" x14ac:dyDescent="0.25">
      <c r="A46" s="27"/>
      <c r="B46" s="12" t="s">
        <v>44</v>
      </c>
      <c r="C46" s="14" t="s">
        <v>15</v>
      </c>
      <c r="D46" s="14"/>
      <c r="E46" s="18"/>
      <c r="F46" s="19">
        <f>SUM(D46*E46)</f>
        <v>0</v>
      </c>
      <c r="G46" s="17"/>
      <c r="H46" s="11">
        <f t="shared" si="0"/>
        <v>0</v>
      </c>
    </row>
    <row r="47" spans="1:8" ht="15.75" customHeight="1" x14ac:dyDescent="0.25">
      <c r="A47" s="27"/>
      <c r="B47" s="12"/>
      <c r="C47" s="14"/>
      <c r="D47" s="14"/>
      <c r="E47" s="18"/>
      <c r="F47" s="19"/>
      <c r="G47" s="17"/>
      <c r="H47" s="11">
        <f t="shared" si="0"/>
        <v>0</v>
      </c>
    </row>
    <row r="48" spans="1:8" ht="15.75" customHeight="1" x14ac:dyDescent="0.25">
      <c r="A48" s="27"/>
      <c r="B48" s="12"/>
      <c r="C48" s="14"/>
      <c r="D48" s="14"/>
      <c r="E48" s="18"/>
      <c r="F48" s="19"/>
      <c r="G48" s="17"/>
      <c r="H48" s="11">
        <f t="shared" si="0"/>
        <v>0</v>
      </c>
    </row>
    <row r="49" spans="1:8" ht="15.75" customHeight="1" x14ac:dyDescent="0.25">
      <c r="A49" s="33"/>
      <c r="B49" s="34" t="s">
        <v>29</v>
      </c>
      <c r="C49" s="35"/>
      <c r="D49" s="36"/>
      <c r="E49" s="37"/>
      <c r="F49" s="38">
        <f>F11+F28+F25</f>
        <v>0</v>
      </c>
      <c r="G49" s="38"/>
      <c r="H49" s="11">
        <f t="shared" si="0"/>
        <v>0</v>
      </c>
    </row>
    <row r="50" spans="1:8" ht="15.75" customHeight="1" x14ac:dyDescent="0.25">
      <c r="A50" s="88"/>
      <c r="B50" s="89"/>
      <c r="C50" s="89"/>
      <c r="D50" s="89"/>
      <c r="E50" s="89"/>
      <c r="F50" s="89"/>
      <c r="G50" s="89"/>
      <c r="H50" s="89"/>
    </row>
    <row r="51" spans="1:8" ht="15.75" customHeight="1" x14ac:dyDescent="0.25">
      <c r="A51" s="90"/>
      <c r="B51" s="77"/>
      <c r="C51" s="77"/>
      <c r="D51" s="77"/>
      <c r="E51" s="77"/>
      <c r="F51" s="77"/>
      <c r="G51" s="77"/>
      <c r="H51" s="77"/>
    </row>
    <row r="52" spans="1:8" ht="15.75" customHeight="1" x14ac:dyDescent="0.25">
      <c r="A52" s="39"/>
    </row>
    <row r="53" spans="1:8" ht="15.75" customHeight="1" x14ac:dyDescent="0.25">
      <c r="A53" s="91"/>
      <c r="B53" s="77"/>
      <c r="C53" s="77"/>
      <c r="D53" s="77"/>
      <c r="E53" s="77"/>
      <c r="F53" s="77"/>
      <c r="G53" s="77"/>
      <c r="H53" s="77"/>
    </row>
    <row r="54" spans="1:8" ht="15.75" customHeight="1" x14ac:dyDescent="0.25">
      <c r="A54" s="40"/>
      <c r="B54" s="40"/>
      <c r="C54" s="40"/>
      <c r="D54" s="41"/>
      <c r="E54" s="40"/>
      <c r="F54" s="40"/>
      <c r="G54" s="40"/>
      <c r="H54" s="40"/>
    </row>
    <row r="55" spans="1:8" ht="15.75" customHeight="1" x14ac:dyDescent="0.25">
      <c r="A55" s="40" t="s">
        <v>30</v>
      </c>
    </row>
    <row r="56" spans="1:8" ht="15.75" customHeight="1" x14ac:dyDescent="0.25">
      <c r="A56" s="81"/>
      <c r="B56" s="82"/>
      <c r="C56" s="82"/>
      <c r="D56" s="82"/>
      <c r="E56" s="82"/>
      <c r="F56" s="82"/>
      <c r="G56" s="82"/>
      <c r="H56" s="82"/>
    </row>
    <row r="57" spans="1:8" ht="15.75" customHeight="1" x14ac:dyDescent="0.25">
      <c r="A57" s="81"/>
      <c r="B57" s="82"/>
      <c r="C57" s="82"/>
      <c r="D57" s="82"/>
      <c r="E57" s="82"/>
      <c r="F57" s="82"/>
      <c r="G57" s="82"/>
      <c r="H57" s="82"/>
    </row>
    <row r="58" spans="1:8" ht="15.75" customHeight="1" x14ac:dyDescent="0.25">
      <c r="A58" s="81"/>
      <c r="B58" s="82"/>
      <c r="C58" s="82"/>
      <c r="D58" s="82"/>
      <c r="E58" s="82"/>
      <c r="F58" s="82"/>
      <c r="G58" s="82"/>
      <c r="H58" s="82"/>
    </row>
    <row r="59" spans="1:8" ht="15.75" customHeight="1" x14ac:dyDescent="0.25">
      <c r="A59" s="39"/>
      <c r="B59" s="39"/>
      <c r="C59" s="39"/>
      <c r="D59" s="42"/>
      <c r="E59" s="39"/>
      <c r="F59" s="39"/>
      <c r="G59" s="39"/>
      <c r="H59" s="39"/>
    </row>
    <row r="60" spans="1:8" ht="15.75" customHeight="1" x14ac:dyDescent="0.25">
      <c r="A60" s="39"/>
      <c r="B60" s="39"/>
      <c r="C60" s="39"/>
      <c r="D60" s="42"/>
      <c r="E60" s="39"/>
      <c r="F60" s="39"/>
      <c r="G60" s="39"/>
      <c r="H60" s="39"/>
    </row>
    <row r="61" spans="1:8" ht="15.75" customHeight="1" x14ac:dyDescent="0.25">
      <c r="A61" s="39"/>
      <c r="B61" s="39"/>
      <c r="C61" s="39"/>
      <c r="D61" s="42"/>
      <c r="E61" s="39"/>
      <c r="F61" s="39"/>
      <c r="G61" s="39"/>
      <c r="H61" s="39"/>
    </row>
    <row r="62" spans="1:8" ht="15.75" customHeight="1" x14ac:dyDescent="0.25">
      <c r="A62" s="39"/>
      <c r="B62" s="39"/>
      <c r="C62" s="39"/>
      <c r="D62" s="42"/>
      <c r="E62" s="39"/>
      <c r="F62" s="39"/>
      <c r="G62" s="39"/>
      <c r="H62" s="39"/>
    </row>
    <row r="63" spans="1:8" ht="15.75" customHeight="1" x14ac:dyDescent="0.25">
      <c r="A63" s="39"/>
      <c r="B63" s="39"/>
      <c r="C63" s="39"/>
      <c r="D63" s="42"/>
      <c r="E63" s="39"/>
      <c r="F63" s="39"/>
      <c r="G63" s="39"/>
      <c r="H63" s="39"/>
    </row>
    <row r="64" spans="1:8" ht="15.75" customHeight="1" x14ac:dyDescent="0.25">
      <c r="C64" s="39"/>
      <c r="D64" s="42"/>
      <c r="E64" s="39"/>
      <c r="F64" s="39"/>
      <c r="G64" s="39"/>
      <c r="H64" s="39"/>
    </row>
    <row r="65" spans="1:2" ht="15.75" customHeight="1" x14ac:dyDescent="0.25">
      <c r="A65" s="43"/>
    </row>
    <row r="66" spans="1:2" ht="15.75" customHeight="1" x14ac:dyDescent="0.25">
      <c r="A66" s="43"/>
    </row>
    <row r="67" spans="1:2" ht="15.75" customHeight="1" x14ac:dyDescent="0.25">
      <c r="A67" s="43"/>
    </row>
    <row r="68" spans="1:2" ht="15.75" customHeight="1" x14ac:dyDescent="0.25">
      <c r="A68" s="43"/>
    </row>
    <row r="69" spans="1:2" ht="15.75" customHeight="1" x14ac:dyDescent="0.25"/>
    <row r="70" spans="1:2" ht="15.75" customHeight="1" x14ac:dyDescent="0.25">
      <c r="A70" s="43"/>
    </row>
    <row r="71" spans="1:2" ht="15.75" customHeight="1" x14ac:dyDescent="0.25">
      <c r="A71" s="43"/>
    </row>
    <row r="72" spans="1:2" ht="15.75" customHeight="1" x14ac:dyDescent="0.25">
      <c r="A72" s="44"/>
    </row>
    <row r="73" spans="1:2" ht="15.75" customHeight="1" x14ac:dyDescent="0.25"/>
    <row r="74" spans="1:2" ht="15.75" customHeight="1" x14ac:dyDescent="0.25">
      <c r="A74" s="43"/>
    </row>
    <row r="75" spans="1:2" ht="15.75" customHeight="1" x14ac:dyDescent="0.25">
      <c r="B75" s="43"/>
    </row>
    <row r="76" spans="1:2" ht="15.75" customHeight="1" x14ac:dyDescent="0.25"/>
    <row r="77" spans="1:2" ht="15.75" customHeight="1" x14ac:dyDescent="0.25">
      <c r="A77" s="43"/>
    </row>
    <row r="78" spans="1:2" ht="15.75" customHeight="1" x14ac:dyDescent="0.25">
      <c r="A78" s="43"/>
    </row>
    <row r="79" spans="1:2" ht="15.75" customHeight="1" x14ac:dyDescent="0.25">
      <c r="B79" s="43"/>
    </row>
    <row r="80" spans="1:2" ht="15.75" customHeight="1" x14ac:dyDescent="0.25">
      <c r="A80" s="43"/>
    </row>
    <row r="81" spans="1:1" ht="15.75" customHeight="1" x14ac:dyDescent="0.25">
      <c r="A81" s="43"/>
    </row>
    <row r="82" spans="1:1" ht="15.75" customHeight="1" x14ac:dyDescent="0.25"/>
    <row r="83" spans="1:1" ht="15.75" customHeight="1" x14ac:dyDescent="0.25"/>
    <row r="84" spans="1:1" ht="15.75" customHeight="1" x14ac:dyDescent="0.25"/>
    <row r="85" spans="1:1" ht="15.75" customHeight="1" x14ac:dyDescent="0.25"/>
    <row r="86" spans="1:1" ht="15.75" customHeight="1" x14ac:dyDescent="0.25"/>
    <row r="87" spans="1:1" ht="15.75" customHeight="1" x14ac:dyDescent="0.25"/>
    <row r="88" spans="1:1" ht="15.75" customHeight="1" x14ac:dyDescent="0.25"/>
    <row r="89" spans="1:1" ht="15.75" customHeight="1" x14ac:dyDescent="0.25"/>
    <row r="90" spans="1:1" ht="15.75" customHeight="1" x14ac:dyDescent="0.25"/>
    <row r="91" spans="1:1" ht="15.75" customHeight="1" x14ac:dyDescent="0.25"/>
    <row r="92" spans="1:1" ht="15.75" customHeight="1" x14ac:dyDescent="0.25"/>
    <row r="93" spans="1:1" ht="15.75" customHeight="1" x14ac:dyDescent="0.25"/>
    <row r="94" spans="1:1" ht="15.75" customHeight="1" x14ac:dyDescent="0.25"/>
    <row r="95" spans="1:1" ht="15.75" customHeight="1" x14ac:dyDescent="0.25"/>
    <row r="96" spans="1:1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19">
    <mergeCell ref="A57:H57"/>
    <mergeCell ref="A58:H58"/>
    <mergeCell ref="A4:H4"/>
    <mergeCell ref="F8:F9"/>
    <mergeCell ref="G8:H8"/>
    <mergeCell ref="A50:H50"/>
    <mergeCell ref="A51:H51"/>
    <mergeCell ref="A53:H53"/>
    <mergeCell ref="A56:H56"/>
    <mergeCell ref="A8:A9"/>
    <mergeCell ref="B8:B9"/>
    <mergeCell ref="C8:C9"/>
    <mergeCell ref="D8:D9"/>
    <mergeCell ref="E8:E9"/>
    <mergeCell ref="A1:H1"/>
    <mergeCell ref="A3:H3"/>
    <mergeCell ref="A5:H5"/>
    <mergeCell ref="A6:H6"/>
    <mergeCell ref="A7:H7"/>
  </mergeCells>
  <pageMargins left="0.7" right="0.7" top="0.75" bottom="0.75" header="0.3" footer="0.3"/>
  <pageSetup paperSize="9" scale="4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C7E7C-5DF1-4B02-80B4-4AFEC42F1FE5}">
  <dimension ref="A1:J16"/>
  <sheetViews>
    <sheetView zoomScale="70" zoomScaleNormal="70" workbookViewId="0">
      <selection activeCell="E21" sqref="E21"/>
    </sheetView>
  </sheetViews>
  <sheetFormatPr defaultColWidth="19" defaultRowHeight="15" x14ac:dyDescent="0.25"/>
  <cols>
    <col min="1" max="1" width="12.140625" style="57" customWidth="1"/>
    <col min="2" max="10" width="13.5703125" style="57" customWidth="1"/>
    <col min="11" max="11" width="6.5703125" style="57" customWidth="1"/>
    <col min="12" max="13" width="12.140625" style="57" customWidth="1"/>
    <col min="14" max="14" width="16.85546875" style="57" customWidth="1"/>
    <col min="15" max="21" width="12.140625" style="57" customWidth="1"/>
    <col min="22" max="24" width="19" style="57" customWidth="1"/>
    <col min="25" max="16384" width="19" style="57"/>
  </cols>
  <sheetData>
    <row r="1" spans="1:10" ht="16.5" thickBot="1" x14ac:dyDescent="0.3">
      <c r="A1" s="93" t="s">
        <v>59</v>
      </c>
      <c r="B1" s="94"/>
      <c r="C1" s="95"/>
    </row>
    <row r="2" spans="1:10" ht="25.5" x14ac:dyDescent="0.2">
      <c r="A2" s="58" t="s">
        <v>61</v>
      </c>
      <c r="B2" s="59" t="s">
        <v>11</v>
      </c>
      <c r="C2" s="60">
        <v>9</v>
      </c>
      <c r="D2" s="61">
        <v>200000</v>
      </c>
      <c r="E2" s="62">
        <f>SUM(C2*D2)</f>
        <v>1800000</v>
      </c>
      <c r="F2" s="63"/>
      <c r="G2" s="63"/>
      <c r="H2" s="63"/>
      <c r="I2" s="63"/>
      <c r="J2" s="63"/>
    </row>
    <row r="3" spans="1:10" ht="25.5" x14ac:dyDescent="0.2">
      <c r="A3" s="58" t="s">
        <v>62</v>
      </c>
      <c r="B3" s="59" t="s">
        <v>11</v>
      </c>
      <c r="C3" s="60">
        <v>9</v>
      </c>
      <c r="D3" s="61">
        <v>200000</v>
      </c>
      <c r="E3" s="62">
        <f t="shared" ref="E3:E7" si="0">SUM(C3*D3)</f>
        <v>1800000</v>
      </c>
      <c r="F3" s="63"/>
      <c r="G3" s="63"/>
      <c r="H3" s="63"/>
      <c r="I3" s="63"/>
      <c r="J3" s="63"/>
    </row>
    <row r="4" spans="1:10" x14ac:dyDescent="0.2">
      <c r="A4" s="58" t="s">
        <v>63</v>
      </c>
      <c r="B4" s="59" t="s">
        <v>13</v>
      </c>
      <c r="C4" s="60">
        <v>9</v>
      </c>
      <c r="D4" s="61">
        <v>18000</v>
      </c>
      <c r="E4" s="64">
        <f>SUM(C4*D4)</f>
        <v>162000</v>
      </c>
      <c r="F4" s="63"/>
      <c r="G4" s="63"/>
      <c r="H4" s="63"/>
      <c r="I4" s="63"/>
      <c r="J4" s="63"/>
    </row>
    <row r="5" spans="1:10" x14ac:dyDescent="0.2">
      <c r="A5" s="58" t="s">
        <v>55</v>
      </c>
      <c r="B5" s="59" t="s">
        <v>13</v>
      </c>
      <c r="C5" s="60">
        <v>9</v>
      </c>
      <c r="D5" s="61">
        <v>10720</v>
      </c>
      <c r="E5" s="64">
        <f t="shared" si="0"/>
        <v>96480</v>
      </c>
      <c r="F5" s="63"/>
      <c r="G5" s="63"/>
      <c r="H5" s="63"/>
      <c r="I5" s="63"/>
      <c r="J5" s="63"/>
    </row>
    <row r="6" spans="1:10" x14ac:dyDescent="0.2">
      <c r="A6" s="58" t="s">
        <v>56</v>
      </c>
      <c r="B6" s="59" t="s">
        <v>13</v>
      </c>
      <c r="C6" s="60">
        <v>9</v>
      </c>
      <c r="D6" s="61">
        <v>10000</v>
      </c>
      <c r="E6" s="64">
        <f t="shared" si="0"/>
        <v>90000</v>
      </c>
      <c r="F6" s="63"/>
      <c r="G6" s="63"/>
      <c r="H6" s="63"/>
      <c r="I6" s="63"/>
      <c r="J6" s="63"/>
    </row>
    <row r="7" spans="1:10" x14ac:dyDescent="0.2">
      <c r="A7" s="58" t="s">
        <v>64</v>
      </c>
      <c r="B7" s="59" t="s">
        <v>13</v>
      </c>
      <c r="C7" s="60">
        <v>9</v>
      </c>
      <c r="D7" s="61">
        <f>12000</f>
        <v>12000</v>
      </c>
      <c r="E7" s="64">
        <f t="shared" si="0"/>
        <v>108000</v>
      </c>
      <c r="F7" s="63"/>
      <c r="G7" s="63"/>
      <c r="H7" s="63"/>
      <c r="I7" s="63"/>
      <c r="J7" s="63"/>
    </row>
    <row r="8" spans="1:10" x14ac:dyDescent="0.25">
      <c r="A8" s="65"/>
      <c r="B8" s="63"/>
      <c r="C8" s="63"/>
      <c r="D8" s="63"/>
      <c r="E8" s="63"/>
      <c r="F8" s="63"/>
      <c r="G8" s="63"/>
      <c r="H8" s="63"/>
      <c r="I8" s="63"/>
      <c r="J8" s="63"/>
    </row>
    <row r="9" spans="1:10" x14ac:dyDescent="0.25">
      <c r="A9" s="65"/>
      <c r="B9" s="63"/>
      <c r="C9" s="63"/>
      <c r="D9" s="63"/>
      <c r="E9" s="63"/>
      <c r="F9" s="63"/>
      <c r="G9" s="63"/>
      <c r="H9" s="63"/>
      <c r="I9" s="63"/>
      <c r="J9" s="63"/>
    </row>
    <row r="10" spans="1:10" x14ac:dyDescent="0.25">
      <c r="A10" s="65"/>
      <c r="B10" s="63"/>
      <c r="C10" s="63"/>
      <c r="D10" s="63"/>
      <c r="E10" s="63"/>
      <c r="F10" s="63"/>
      <c r="G10" s="63"/>
      <c r="H10" s="63"/>
      <c r="I10" s="63"/>
      <c r="J10" s="63"/>
    </row>
    <row r="11" spans="1:10" x14ac:dyDescent="0.25">
      <c r="A11" s="66" t="s">
        <v>57</v>
      </c>
      <c r="B11" s="67" t="s">
        <v>50</v>
      </c>
      <c r="C11" s="67" t="s">
        <v>51</v>
      </c>
      <c r="D11" s="67" t="s">
        <v>52</v>
      </c>
      <c r="E11" s="67" t="s">
        <v>53</v>
      </c>
      <c r="F11" s="67" t="s">
        <v>54</v>
      </c>
      <c r="G11" s="67" t="s">
        <v>56</v>
      </c>
      <c r="H11" s="67" t="s">
        <v>55</v>
      </c>
      <c r="I11" s="67" t="s">
        <v>49</v>
      </c>
      <c r="J11" s="67" t="s">
        <v>58</v>
      </c>
    </row>
    <row r="12" spans="1:10" x14ac:dyDescent="0.25">
      <c r="A12" s="68">
        <v>200000</v>
      </c>
      <c r="B12" s="69">
        <f>A12*10%</f>
        <v>20000</v>
      </c>
      <c r="C12" s="69">
        <f>((A12-B12-(14*3932))-D12)*0.1</f>
        <v>12095.2</v>
      </c>
      <c r="D12" s="69">
        <f>A12*2%</f>
        <v>4000</v>
      </c>
      <c r="E12" s="69">
        <f>A12-B12-C12-D12</f>
        <v>163904.79999999999</v>
      </c>
      <c r="F12" s="69">
        <f>(A12-B12)*0.05</f>
        <v>9000</v>
      </c>
      <c r="G12" s="69">
        <f>A12*0.025</f>
        <v>5000</v>
      </c>
      <c r="H12" s="69">
        <v>10360</v>
      </c>
      <c r="I12" s="69">
        <f>A12*3%</f>
        <v>6000</v>
      </c>
      <c r="J12" s="69">
        <f>B12+C12+D12+E12</f>
        <v>200000</v>
      </c>
    </row>
    <row r="13" spans="1:10" x14ac:dyDescent="0.25">
      <c r="A13" s="68">
        <v>200000</v>
      </c>
      <c r="B13" s="69">
        <f t="shared" ref="B13" si="1">A13*10%</f>
        <v>20000</v>
      </c>
      <c r="C13" s="69">
        <f>((A13-B13-(14*3932))-D13)*0.1</f>
        <v>12095.2</v>
      </c>
      <c r="D13" s="69">
        <f t="shared" ref="D13" si="2">A13*2%</f>
        <v>4000</v>
      </c>
      <c r="E13" s="69">
        <f t="shared" ref="E13" si="3">A13-B13-C13-D13</f>
        <v>163904.79999999999</v>
      </c>
      <c r="F13" s="69">
        <f>(A13-B13)*0.05</f>
        <v>9000</v>
      </c>
      <c r="G13" s="69">
        <f>A13*0.025</f>
        <v>5000</v>
      </c>
      <c r="H13" s="69">
        <v>10360</v>
      </c>
      <c r="I13" s="69">
        <f t="shared" ref="I13" si="4">A13*3%</f>
        <v>6000</v>
      </c>
      <c r="J13" s="69">
        <f t="shared" ref="J13" si="5">B13+C13+D13+E13</f>
        <v>200000</v>
      </c>
    </row>
    <row r="14" spans="1:10" x14ac:dyDescent="0.25">
      <c r="A14" s="70" t="s">
        <v>58</v>
      </c>
      <c r="B14" s="69">
        <f t="shared" ref="B14:J14" si="6">SUM(B12:B13)</f>
        <v>40000</v>
      </c>
      <c r="C14" s="69">
        <f t="shared" si="6"/>
        <v>24190.400000000001</v>
      </c>
      <c r="D14" s="69">
        <f t="shared" si="6"/>
        <v>8000</v>
      </c>
      <c r="E14" s="69">
        <f t="shared" si="6"/>
        <v>327809.59999999998</v>
      </c>
      <c r="F14" s="69">
        <f t="shared" si="6"/>
        <v>18000</v>
      </c>
      <c r="G14" s="69">
        <f t="shared" si="6"/>
        <v>10000</v>
      </c>
      <c r="H14" s="69">
        <f t="shared" si="6"/>
        <v>20720</v>
      </c>
      <c r="I14" s="69">
        <f t="shared" si="6"/>
        <v>12000</v>
      </c>
      <c r="J14" s="69">
        <f t="shared" si="6"/>
        <v>400000</v>
      </c>
    </row>
    <row r="15" spans="1:10" x14ac:dyDescent="0.25">
      <c r="A15" s="65"/>
      <c r="B15" s="71">
        <f>B14*9</f>
        <v>360000</v>
      </c>
      <c r="C15" s="71">
        <f t="shared" ref="C15:J15" si="7">C14*9</f>
        <v>217713.6</v>
      </c>
      <c r="D15" s="71">
        <f t="shared" si="7"/>
        <v>72000</v>
      </c>
      <c r="E15" s="71">
        <f t="shared" si="7"/>
        <v>2950286.4</v>
      </c>
      <c r="F15" s="72">
        <f t="shared" si="7"/>
        <v>162000</v>
      </c>
      <c r="G15" s="72">
        <f t="shared" si="7"/>
        <v>90000</v>
      </c>
      <c r="H15" s="72">
        <f t="shared" si="7"/>
        <v>186480</v>
      </c>
      <c r="I15" s="72">
        <f t="shared" si="7"/>
        <v>108000</v>
      </c>
      <c r="J15" s="71">
        <f t="shared" si="7"/>
        <v>3600000</v>
      </c>
    </row>
    <row r="16" spans="1:10" x14ac:dyDescent="0.25">
      <c r="A16" s="65"/>
      <c r="B16" s="63"/>
      <c r="C16" s="63"/>
      <c r="D16" s="63"/>
      <c r="E16" s="63"/>
      <c r="F16" s="63"/>
      <c r="G16" s="63"/>
      <c r="H16" s="63"/>
      <c r="I16" s="63"/>
      <c r="J16" s="63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</vt:lpstr>
      <vt:lpstr>пример расчета ЗП на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Ainur Zhampeisova</cp:lastModifiedBy>
  <cp:lastPrinted>2024-01-17T09:19:20Z</cp:lastPrinted>
  <dcterms:created xsi:type="dcterms:W3CDTF">2024-01-03T05:44:14Z</dcterms:created>
  <dcterms:modified xsi:type="dcterms:W3CDTF">2025-02-14T15:06:14Z</dcterms:modified>
</cp:coreProperties>
</file>