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0.200\public2\finance\Гүлбақыт ДФКМ\№141 Қазақ тілі - Атырау УКРЯ\"/>
    </mc:Choice>
  </mc:AlternateContent>
  <xr:revisionPtr revIDLastSave="0" documentId="13_ncr:1_{817C4084-B99D-4708-B1AB-16498B9F06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H26" i="1" s="1"/>
  <c r="F19" i="1"/>
  <c r="F14" i="1"/>
  <c r="F13" i="1"/>
  <c r="F16" i="1" l="1"/>
  <c r="F15" i="1"/>
  <c r="E3" i="2"/>
  <c r="F12" i="1"/>
  <c r="F17" i="1"/>
  <c r="F24" i="1"/>
  <c r="F20" i="1"/>
  <c r="F18" i="1" s="1"/>
  <c r="H12" i="1" l="1"/>
  <c r="F11" i="1"/>
  <c r="H11" i="1" s="1"/>
  <c r="H21" i="1"/>
  <c r="F25" i="1"/>
  <c r="F27" i="1"/>
  <c r="H27" i="1" s="1"/>
  <c r="F28" i="1"/>
  <c r="H28" i="1" s="1"/>
  <c r="F29" i="1"/>
  <c r="H29" i="1" s="1"/>
  <c r="F31" i="1"/>
  <c r="H31" i="1" s="1"/>
  <c r="F32" i="1"/>
  <c r="H32" i="1" s="1"/>
  <c r="F33" i="1"/>
  <c r="H33" i="1" s="1"/>
  <c r="H20" i="1"/>
  <c r="F10" i="1"/>
  <c r="H13" i="1"/>
  <c r="H14" i="1"/>
  <c r="H15" i="1"/>
  <c r="H16" i="1"/>
  <c r="H25" i="1" l="1"/>
  <c r="E4" i="2"/>
  <c r="F23" i="1"/>
  <c r="H17" i="1"/>
  <c r="H19" i="1"/>
  <c r="H30" i="1"/>
  <c r="H18" i="1"/>
  <c r="H24" i="1" l="1"/>
  <c r="H23" i="1" l="1"/>
  <c r="F22" i="1"/>
  <c r="H22" i="1" s="1"/>
  <c r="H10" i="1" l="1"/>
  <c r="H34" i="1" s="1"/>
  <c r="F34" i="1"/>
</calcChain>
</file>

<file path=xl/sharedStrings.xml><?xml version="1.0" encoding="utf-8"?>
<sst xmlns="http://schemas.openxmlformats.org/spreadsheetml/2006/main" count="145" uniqueCount="77">
  <si>
    <t>№</t>
  </si>
  <si>
    <t>Шығыстардың баптары</t>
  </si>
  <si>
    <t>Өлшем бірлігі</t>
  </si>
  <si>
    <t>Саны</t>
  </si>
  <si>
    <t>Құны, теңге</t>
  </si>
  <si>
    <t>Барлығы, теңге</t>
  </si>
  <si>
    <t>Қаржыландыру көздері</t>
  </si>
  <si>
    <t>Өтініш беруші (жеке салым)</t>
  </si>
  <si>
    <t>Грант қаражаты</t>
  </si>
  <si>
    <t xml:space="preserve">Административті шығындар: </t>
  </si>
  <si>
    <t xml:space="preserve">Жалақы: </t>
  </si>
  <si>
    <t>Жоба жетекшісі</t>
  </si>
  <si>
    <t>ай</t>
  </si>
  <si>
    <t>Бухгалтер</t>
  </si>
  <si>
    <t>Жоба менеджер</t>
  </si>
  <si>
    <t>Әлеуметтік аударым</t>
  </si>
  <si>
    <t>Әлеуметтік салық</t>
  </si>
  <si>
    <t>Банк қызметі</t>
  </si>
  <si>
    <t>Шығын материалдары  соның ішінде:</t>
  </si>
  <si>
    <t xml:space="preserve">Картридждерді толтыру бойынша қызметтер </t>
  </si>
  <si>
    <t>қызмет</t>
  </si>
  <si>
    <t>Кеңсе тауарлары</t>
  </si>
  <si>
    <t>Материалдық-техникалық жабдықтау:</t>
  </si>
  <si>
    <t>Тікелей шығындар</t>
  </si>
  <si>
    <t>Симпозиум ұйымдастыру</t>
  </si>
  <si>
    <t>Көрме ұйымдастыру</t>
  </si>
  <si>
    <t>СММ менеджер қызметі</t>
  </si>
  <si>
    <t>Сайт жасау</t>
  </si>
  <si>
    <t xml:space="preserve">қызмет </t>
  </si>
  <si>
    <t>БАҚ-та публикация жасау</t>
  </si>
  <si>
    <t>Жиында:</t>
  </si>
  <si>
    <t>Телефон</t>
  </si>
  <si>
    <t>Шеберлік сыныптар мен семинар ұйымдастыру (2 шеберлік сыныбы және 1 семинар)</t>
  </si>
  <si>
    <t>Мемлекеттік грант беру туралы</t>
  </si>
  <si>
    <t>Шарттың № 2 қосымшасы</t>
  </si>
  <si>
    <t>2024 жылғы «28» тамыздағы №141</t>
  </si>
  <si>
    <r>
      <rPr>
        <sz val="12"/>
        <color theme="1"/>
        <rFont val="Times New Roman"/>
        <family val="1"/>
        <charset val="204"/>
      </rPr>
      <t>Грант алушы:</t>
    </r>
    <r>
      <rPr>
        <b/>
        <sz val="12"/>
        <color theme="1"/>
        <rFont val="Times New Roman"/>
        <family val="1"/>
        <charset val="204"/>
      </rPr>
      <t xml:space="preserve">  «Халықаралық «Қазақ тілі» қоғамы» қоғамдық бірлестігінің Астана қалалық филиалы</t>
    </r>
  </si>
  <si>
    <r>
      <rPr>
        <sz val="12"/>
        <color theme="1"/>
        <rFont val="Times New Roman"/>
        <family val="1"/>
        <charset val="204"/>
      </rPr>
      <t xml:space="preserve">Грант тақырыбы: </t>
    </r>
    <r>
      <rPr>
        <b/>
        <sz val="12"/>
        <color theme="1"/>
        <rFont val="Times New Roman"/>
        <family val="1"/>
        <charset val="204"/>
      </rPr>
      <t xml:space="preserve"> «Сарайшық-бабалар мұрасы»</t>
    </r>
  </si>
  <si>
    <r>
      <rPr>
        <sz val="12"/>
        <color theme="1"/>
        <rFont val="Times New Roman"/>
        <family val="1"/>
        <charset val="204"/>
      </rPr>
      <t xml:space="preserve">Грант сомасы: </t>
    </r>
    <r>
      <rPr>
        <b/>
        <sz val="12"/>
        <color theme="1"/>
        <rFont val="Times New Roman"/>
        <family val="1"/>
        <charset val="204"/>
      </rPr>
      <t>10 000 000 (Он  миллион) тенге</t>
    </r>
  </si>
  <si>
    <t xml:space="preserve">№ 2 қосымшамен таныстым және келісемін: </t>
  </si>
  <si>
    <t>Грант алушы:</t>
  </si>
  <si>
    <t xml:space="preserve"> Ұйымның басшысы</t>
  </si>
  <si>
    <t>МО</t>
  </si>
  <si>
    <t>Грант беруші:</t>
  </si>
  <si>
    <t xml:space="preserve">«Азаматтық бастамаларды қолдау орталығы» КЕАҚ </t>
  </si>
  <si>
    <t xml:space="preserve">Басқарма Төрағасы </t>
  </si>
  <si>
    <t>______________  Диас Лима</t>
  </si>
  <si>
    <t>Басқарма Төрағасының орынбасары</t>
  </si>
  <si>
    <t xml:space="preserve">Қаржылық бақылау және мониторинг департаментінің директоры </t>
  </si>
  <si>
    <t>Қаржылық бақылау және мониторинг департаментінің жауапты орындаушысы</t>
  </si>
  <si>
    <t>______________  Алтайбекова Ш.Ж.</t>
  </si>
  <si>
    <t>«Халықаралық «Қазақ тілі» қоғамы» қоғамдық бірлестігінің Астана қалалық филиалы</t>
  </si>
  <si>
    <t>_________________ Алдабергенова Л.Ж.</t>
  </si>
  <si>
    <t>______________  Жампеисова А.О.</t>
  </si>
  <si>
    <t>Міндетті әлеуметтік медициналық сақтандыру</t>
  </si>
  <si>
    <t>Жұмыс берушінің міндетті зейнетақы жарналары</t>
  </si>
  <si>
    <t>Ұйым жетекшісі</t>
  </si>
  <si>
    <t>Жоба координаторы</t>
  </si>
  <si>
    <t>Қоғаммен байланыс жөніндегі маман</t>
  </si>
  <si>
    <t xml:space="preserve">Әлеуметтік салық және әлеуметтік аударымдар </t>
  </si>
  <si>
    <t>Жұмыс берушінің міндетті зейнетақы жарнасы (1,5%)</t>
  </si>
  <si>
    <t>оклад</t>
  </si>
  <si>
    <t>ОПВ</t>
  </si>
  <si>
    <t>ИПН</t>
  </si>
  <si>
    <t>ВОСМС</t>
  </si>
  <si>
    <t>к выдаче</t>
  </si>
  <si>
    <t>СО</t>
  </si>
  <si>
    <t>СН</t>
  </si>
  <si>
    <t>ОПВР</t>
  </si>
  <si>
    <t>ОСМС</t>
  </si>
  <si>
    <t>итого</t>
  </si>
  <si>
    <t>сентябрь</t>
  </si>
  <si>
    <t>октябрь</t>
  </si>
  <si>
    <t>ноябрь</t>
  </si>
  <si>
    <t>Ассистент</t>
  </si>
  <si>
    <t>Пленер ұйымдастыру</t>
  </si>
  <si>
    <t>______________  Балтаев Г.Т.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</si>
</sst>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left" vertical="top" wrapText="1"/>
    </xf>
    <xf numFmtId="3" fontId="11" fillId="2" borderId="1" xfId="0" applyNumberFormat="1" applyFont="1" applyFill="1" applyBorder="1" applyAlignment="1">
      <alignment horizontal="left" vertical="top" wrapText="1"/>
    </xf>
    <xf numFmtId="3" fontId="11" fillId="2" borderId="3" xfId="0" applyNumberFormat="1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3" fontId="11" fillId="2" borderId="2" xfId="0" applyNumberFormat="1" applyFont="1" applyFill="1" applyBorder="1" applyAlignment="1">
      <alignment horizontal="left" vertical="top" wrapText="1"/>
    </xf>
    <xf numFmtId="1" fontId="13" fillId="2" borderId="4" xfId="0" applyNumberFormat="1" applyFont="1" applyFill="1" applyBorder="1" applyAlignment="1">
      <alignment horizontal="left" vertical="top" wrapText="1"/>
    </xf>
    <xf numFmtId="1" fontId="13" fillId="2" borderId="5" xfId="0" applyNumberFormat="1" applyFont="1" applyFill="1" applyBorder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3" fontId="0" fillId="0" borderId="0" xfId="0" applyNumberFormat="1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view="pageBreakPreview" topLeftCell="A10" zoomScale="55" zoomScaleNormal="55" zoomScaleSheetLayoutView="55" workbookViewId="0">
      <selection activeCell="A57" sqref="A57"/>
    </sheetView>
  </sheetViews>
  <sheetFormatPr defaultRowHeight="15" x14ac:dyDescent="0.25"/>
  <cols>
    <col min="1" max="1" width="7.28515625" customWidth="1"/>
    <col min="2" max="2" width="38.85546875" customWidth="1"/>
    <col min="4" max="4" width="9.28515625" bestFit="1" customWidth="1"/>
    <col min="5" max="5" width="14.85546875" customWidth="1"/>
    <col min="6" max="6" width="13.5703125" customWidth="1"/>
    <col min="7" max="8" width="17.5703125" customWidth="1"/>
    <col min="9" max="9" width="9.5703125" bestFit="1" customWidth="1"/>
  </cols>
  <sheetData>
    <row r="1" spans="1:8" ht="15" customHeight="1" x14ac:dyDescent="0.25">
      <c r="C1" s="55" t="s">
        <v>33</v>
      </c>
      <c r="D1" s="55"/>
      <c r="E1" s="55"/>
      <c r="F1" s="55"/>
      <c r="G1" s="55"/>
      <c r="H1" s="55"/>
    </row>
    <row r="2" spans="1:8" ht="15" customHeight="1" x14ac:dyDescent="0.3">
      <c r="C2" s="56" t="s">
        <v>35</v>
      </c>
      <c r="D2" s="56"/>
      <c r="E2" s="56"/>
      <c r="F2" s="56"/>
      <c r="G2" s="56"/>
      <c r="H2" s="56"/>
    </row>
    <row r="3" spans="1:8" ht="15" customHeight="1" x14ac:dyDescent="0.3">
      <c r="C3" s="57" t="s">
        <v>34</v>
      </c>
      <c r="D3" s="57"/>
      <c r="E3" s="57"/>
      <c r="F3" s="57"/>
      <c r="G3" s="57"/>
      <c r="H3" s="57"/>
    </row>
    <row r="4" spans="1:8" x14ac:dyDescent="0.25">
      <c r="B4" s="14"/>
      <c r="C4" s="15"/>
    </row>
    <row r="5" spans="1:8" ht="15.75" x14ac:dyDescent="0.25">
      <c r="A5" s="58" t="s">
        <v>36</v>
      </c>
      <c r="B5" s="54"/>
      <c r="C5" s="54"/>
      <c r="D5" s="54"/>
      <c r="E5" s="54"/>
      <c r="F5" s="54"/>
      <c r="G5" s="54"/>
      <c r="H5" s="54"/>
    </row>
    <row r="6" spans="1:8" ht="15.75" x14ac:dyDescent="0.25">
      <c r="A6" s="58" t="s">
        <v>37</v>
      </c>
      <c r="B6" s="54"/>
      <c r="C6" s="54"/>
      <c r="D6" s="54"/>
      <c r="E6" s="54"/>
      <c r="F6" s="54"/>
      <c r="G6" s="54"/>
      <c r="H6" s="54"/>
    </row>
    <row r="7" spans="1:8" ht="15.75" x14ac:dyDescent="0.25">
      <c r="A7" s="54" t="s">
        <v>38</v>
      </c>
      <c r="B7" s="54"/>
      <c r="C7" s="54"/>
      <c r="D7" s="54"/>
      <c r="E7" s="54"/>
      <c r="F7" s="54"/>
      <c r="G7" s="54"/>
      <c r="H7" s="54"/>
    </row>
    <row r="8" spans="1:8" ht="25.5" customHeight="1" x14ac:dyDescent="0.25">
      <c r="A8" s="59" t="s">
        <v>0</v>
      </c>
      <c r="B8" s="59" t="s">
        <v>1</v>
      </c>
      <c r="C8" s="59" t="s">
        <v>2</v>
      </c>
      <c r="D8" s="59" t="s">
        <v>3</v>
      </c>
      <c r="E8" s="59" t="s">
        <v>4</v>
      </c>
      <c r="F8" s="59" t="s">
        <v>5</v>
      </c>
      <c r="G8" s="59" t="s">
        <v>6</v>
      </c>
      <c r="H8" s="59"/>
    </row>
    <row r="9" spans="1:8" ht="31.5" x14ac:dyDescent="0.25">
      <c r="A9" s="59"/>
      <c r="B9" s="59"/>
      <c r="C9" s="59"/>
      <c r="D9" s="59"/>
      <c r="E9" s="59"/>
      <c r="F9" s="59"/>
      <c r="G9" s="16" t="s">
        <v>7</v>
      </c>
      <c r="H9" s="16" t="s">
        <v>8</v>
      </c>
    </row>
    <row r="10" spans="1:8" ht="15.75" x14ac:dyDescent="0.25">
      <c r="A10" s="17">
        <v>1</v>
      </c>
      <c r="B10" s="18" t="s">
        <v>9</v>
      </c>
      <c r="C10" s="19"/>
      <c r="D10" s="20"/>
      <c r="E10" s="21"/>
      <c r="F10" s="22">
        <f>F12+F13+F14+F15+F16+F17+F18</f>
        <v>1117850</v>
      </c>
      <c r="G10" s="22"/>
      <c r="H10" s="23">
        <f>F10-G10</f>
        <v>1117850</v>
      </c>
    </row>
    <row r="11" spans="1:8" ht="15.75" x14ac:dyDescent="0.25">
      <c r="A11" s="24"/>
      <c r="B11" s="18" t="s">
        <v>10</v>
      </c>
      <c r="C11" s="19"/>
      <c r="D11" s="20"/>
      <c r="E11" s="21"/>
      <c r="F11" s="22">
        <f>F12</f>
        <v>960000</v>
      </c>
      <c r="G11" s="22"/>
      <c r="H11" s="23">
        <f>F11-G11</f>
        <v>960000</v>
      </c>
    </row>
    <row r="12" spans="1:8" ht="15.75" x14ac:dyDescent="0.25">
      <c r="A12" s="24"/>
      <c r="B12" s="19" t="s">
        <v>11</v>
      </c>
      <c r="C12" s="25" t="s">
        <v>12</v>
      </c>
      <c r="D12" s="25">
        <v>3</v>
      </c>
      <c r="E12" s="26">
        <v>320000</v>
      </c>
      <c r="F12" s="26">
        <f>E12*D12</f>
        <v>960000</v>
      </c>
      <c r="G12" s="27"/>
      <c r="H12" s="28">
        <f>F12-G12</f>
        <v>960000</v>
      </c>
    </row>
    <row r="13" spans="1:8" ht="15.75" x14ac:dyDescent="0.25">
      <c r="A13" s="24"/>
      <c r="B13" s="19" t="s">
        <v>15</v>
      </c>
      <c r="C13" s="25" t="s">
        <v>12</v>
      </c>
      <c r="D13" s="25">
        <v>3</v>
      </c>
      <c r="E13" s="26">
        <v>10080</v>
      </c>
      <c r="F13" s="26">
        <f>E13*D13</f>
        <v>30240</v>
      </c>
      <c r="G13" s="29"/>
      <c r="H13" s="28">
        <f t="shared" ref="H13:H33" si="0">F13-G13</f>
        <v>30240</v>
      </c>
    </row>
    <row r="14" spans="1:8" ht="15.75" x14ac:dyDescent="0.25">
      <c r="A14" s="24"/>
      <c r="B14" s="19" t="s">
        <v>16</v>
      </c>
      <c r="C14" s="25" t="s">
        <v>12</v>
      </c>
      <c r="D14" s="25">
        <v>3</v>
      </c>
      <c r="E14" s="26">
        <v>16672</v>
      </c>
      <c r="F14" s="26">
        <f>E14*D14</f>
        <v>50016</v>
      </c>
      <c r="G14" s="29"/>
      <c r="H14" s="28">
        <f t="shared" si="0"/>
        <v>50016</v>
      </c>
    </row>
    <row r="15" spans="1:8" ht="31.5" x14ac:dyDescent="0.25">
      <c r="A15" s="24"/>
      <c r="B15" s="30" t="s">
        <v>54</v>
      </c>
      <c r="C15" s="25" t="s">
        <v>12</v>
      </c>
      <c r="D15" s="25">
        <v>3</v>
      </c>
      <c r="E15" s="26">
        <v>9600</v>
      </c>
      <c r="F15" s="26">
        <f>E15*D15</f>
        <v>28800</v>
      </c>
      <c r="G15" s="29"/>
      <c r="H15" s="28">
        <f t="shared" si="0"/>
        <v>28800</v>
      </c>
    </row>
    <row r="16" spans="1:8" ht="32.25" customHeight="1" x14ac:dyDescent="0.25">
      <c r="A16" s="24"/>
      <c r="B16" s="30" t="s">
        <v>55</v>
      </c>
      <c r="C16" s="25" t="s">
        <v>12</v>
      </c>
      <c r="D16" s="25">
        <v>3</v>
      </c>
      <c r="E16" s="26">
        <v>4800</v>
      </c>
      <c r="F16" s="26">
        <f>E16*D16</f>
        <v>14400</v>
      </c>
      <c r="G16" s="31"/>
      <c r="H16" s="28">
        <f t="shared" si="0"/>
        <v>14400</v>
      </c>
    </row>
    <row r="17" spans="1:8" ht="15.75" x14ac:dyDescent="0.25">
      <c r="A17" s="24"/>
      <c r="B17" s="19" t="s">
        <v>17</v>
      </c>
      <c r="C17" s="25" t="s">
        <v>20</v>
      </c>
      <c r="D17" s="25">
        <v>1</v>
      </c>
      <c r="E17" s="26">
        <v>6000</v>
      </c>
      <c r="F17" s="26">
        <f t="shared" ref="F17" si="1">E17*D17</f>
        <v>6000</v>
      </c>
      <c r="G17" s="27"/>
      <c r="H17" s="28">
        <f t="shared" si="0"/>
        <v>6000</v>
      </c>
    </row>
    <row r="18" spans="1:8" ht="31.5" x14ac:dyDescent="0.25">
      <c r="A18" s="24"/>
      <c r="B18" s="32" t="s">
        <v>18</v>
      </c>
      <c r="C18" s="25"/>
      <c r="D18" s="25"/>
      <c r="E18" s="33"/>
      <c r="F18" s="22">
        <f>F19+F20</f>
        <v>28394</v>
      </c>
      <c r="G18" s="27"/>
      <c r="H18" s="23">
        <f t="shared" si="0"/>
        <v>28394</v>
      </c>
    </row>
    <row r="19" spans="1:8" ht="31.5" x14ac:dyDescent="0.25">
      <c r="A19" s="24"/>
      <c r="B19" s="30" t="s">
        <v>19</v>
      </c>
      <c r="C19" s="25" t="s">
        <v>20</v>
      </c>
      <c r="D19" s="25">
        <v>1</v>
      </c>
      <c r="E19" s="26">
        <v>3500</v>
      </c>
      <c r="F19" s="26">
        <f>D19*E19</f>
        <v>3500</v>
      </c>
      <c r="G19" s="27"/>
      <c r="H19" s="28">
        <f t="shared" si="0"/>
        <v>3500</v>
      </c>
    </row>
    <row r="20" spans="1:8" ht="15.75" x14ac:dyDescent="0.25">
      <c r="A20" s="24"/>
      <c r="B20" s="19" t="s">
        <v>21</v>
      </c>
      <c r="C20" s="25" t="s">
        <v>20</v>
      </c>
      <c r="D20" s="25">
        <v>1</v>
      </c>
      <c r="E20" s="26">
        <v>24894</v>
      </c>
      <c r="F20" s="26">
        <f>D20*E20</f>
        <v>24894</v>
      </c>
      <c r="G20" s="27"/>
      <c r="H20" s="28">
        <f t="shared" si="0"/>
        <v>24894</v>
      </c>
    </row>
    <row r="21" spans="1:8" ht="32.25" customHeight="1" x14ac:dyDescent="0.25">
      <c r="A21" s="24">
        <v>2</v>
      </c>
      <c r="B21" s="32" t="s">
        <v>22</v>
      </c>
      <c r="C21" s="25"/>
      <c r="D21" s="25"/>
      <c r="E21" s="33"/>
      <c r="F21" s="22">
        <v>380000</v>
      </c>
      <c r="G21" s="27"/>
      <c r="H21" s="23">
        <f t="shared" si="0"/>
        <v>380000</v>
      </c>
    </row>
    <row r="22" spans="1:8" ht="15.75" x14ac:dyDescent="0.25">
      <c r="A22" s="24"/>
      <c r="B22" s="19" t="s">
        <v>31</v>
      </c>
      <c r="C22" s="25"/>
      <c r="D22" s="25">
        <v>1</v>
      </c>
      <c r="E22" s="26">
        <v>380000</v>
      </c>
      <c r="F22" s="26">
        <f>F21</f>
        <v>380000</v>
      </c>
      <c r="G22" s="27"/>
      <c r="H22" s="28">
        <f t="shared" si="0"/>
        <v>380000</v>
      </c>
    </row>
    <row r="23" spans="1:8" ht="15.75" x14ac:dyDescent="0.25">
      <c r="A23" s="24">
        <v>3</v>
      </c>
      <c r="B23" s="18" t="s">
        <v>23</v>
      </c>
      <c r="C23" s="25"/>
      <c r="D23" s="25"/>
      <c r="E23" s="33"/>
      <c r="F23" s="22">
        <f>SUM(F24:F33)</f>
        <v>8502150</v>
      </c>
      <c r="G23" s="27"/>
      <c r="H23" s="23">
        <f t="shared" si="0"/>
        <v>8502150</v>
      </c>
    </row>
    <row r="24" spans="1:8" ht="15.75" x14ac:dyDescent="0.25">
      <c r="A24" s="24"/>
      <c r="B24" s="19" t="s">
        <v>14</v>
      </c>
      <c r="C24" s="25" t="s">
        <v>12</v>
      </c>
      <c r="D24" s="25">
        <v>3</v>
      </c>
      <c r="E24" s="26">
        <v>250000</v>
      </c>
      <c r="F24" s="26">
        <f>E24*D24</f>
        <v>750000</v>
      </c>
      <c r="G24" s="29"/>
      <c r="H24" s="28">
        <f t="shared" si="0"/>
        <v>750000</v>
      </c>
    </row>
    <row r="25" spans="1:8" ht="15.75" x14ac:dyDescent="0.25">
      <c r="A25" s="24"/>
      <c r="B25" s="19" t="s">
        <v>13</v>
      </c>
      <c r="C25" s="25" t="s">
        <v>12</v>
      </c>
      <c r="D25" s="25">
        <v>3</v>
      </c>
      <c r="E25" s="26">
        <v>180000</v>
      </c>
      <c r="F25" s="26">
        <f t="shared" ref="F25:F33" si="2">E25*D25</f>
        <v>540000</v>
      </c>
      <c r="G25" s="31"/>
      <c r="H25" s="28">
        <f t="shared" si="0"/>
        <v>540000</v>
      </c>
    </row>
    <row r="26" spans="1:8" ht="15.75" x14ac:dyDescent="0.25">
      <c r="A26" s="24"/>
      <c r="B26" s="19" t="s">
        <v>74</v>
      </c>
      <c r="C26" s="25" t="s">
        <v>12</v>
      </c>
      <c r="D26" s="25">
        <v>1</v>
      </c>
      <c r="E26" s="26">
        <v>165000</v>
      </c>
      <c r="F26" s="26">
        <f t="shared" si="2"/>
        <v>165000</v>
      </c>
      <c r="G26" s="31"/>
      <c r="H26" s="28">
        <f t="shared" si="0"/>
        <v>165000</v>
      </c>
    </row>
    <row r="27" spans="1:8" ht="15.75" x14ac:dyDescent="0.25">
      <c r="A27" s="24"/>
      <c r="B27" s="19" t="s">
        <v>75</v>
      </c>
      <c r="C27" s="25" t="s">
        <v>20</v>
      </c>
      <c r="D27" s="25">
        <v>1</v>
      </c>
      <c r="E27" s="26">
        <v>1500000</v>
      </c>
      <c r="F27" s="26">
        <f t="shared" si="2"/>
        <v>1500000</v>
      </c>
      <c r="G27" s="34"/>
      <c r="H27" s="28">
        <f t="shared" si="0"/>
        <v>1500000</v>
      </c>
    </row>
    <row r="28" spans="1:8" ht="45.75" customHeight="1" x14ac:dyDescent="0.25">
      <c r="A28" s="24"/>
      <c r="B28" s="30" t="s">
        <v>32</v>
      </c>
      <c r="C28" s="25" t="s">
        <v>20</v>
      </c>
      <c r="D28" s="25">
        <v>1</v>
      </c>
      <c r="E28" s="26">
        <v>800000</v>
      </c>
      <c r="F28" s="26">
        <f t="shared" si="2"/>
        <v>800000</v>
      </c>
      <c r="G28" s="34"/>
      <c r="H28" s="28">
        <f t="shared" si="0"/>
        <v>800000</v>
      </c>
    </row>
    <row r="29" spans="1:8" ht="15.75" x14ac:dyDescent="0.25">
      <c r="A29" s="24"/>
      <c r="B29" s="30" t="s">
        <v>24</v>
      </c>
      <c r="C29" s="25" t="s">
        <v>20</v>
      </c>
      <c r="D29" s="25">
        <v>1</v>
      </c>
      <c r="E29" s="26">
        <v>2500000</v>
      </c>
      <c r="F29" s="26">
        <f t="shared" si="2"/>
        <v>2500000</v>
      </c>
      <c r="G29" s="29"/>
      <c r="H29" s="28">
        <f t="shared" si="0"/>
        <v>2500000</v>
      </c>
    </row>
    <row r="30" spans="1:8" ht="15.75" x14ac:dyDescent="0.25">
      <c r="A30" s="24"/>
      <c r="B30" s="19" t="s">
        <v>25</v>
      </c>
      <c r="C30" s="25" t="s">
        <v>20</v>
      </c>
      <c r="D30" s="25">
        <v>1</v>
      </c>
      <c r="E30" s="26">
        <v>997150</v>
      </c>
      <c r="F30" s="26">
        <v>997150</v>
      </c>
      <c r="G30" s="29"/>
      <c r="H30" s="28">
        <f t="shared" si="0"/>
        <v>997150</v>
      </c>
    </row>
    <row r="31" spans="1:8" ht="15.75" x14ac:dyDescent="0.25">
      <c r="A31" s="24"/>
      <c r="B31" s="19" t="s">
        <v>26</v>
      </c>
      <c r="C31" s="25" t="s">
        <v>12</v>
      </c>
      <c r="D31" s="25">
        <v>3</v>
      </c>
      <c r="E31" s="26">
        <v>200000</v>
      </c>
      <c r="F31" s="26">
        <f t="shared" si="2"/>
        <v>600000</v>
      </c>
      <c r="G31" s="29"/>
      <c r="H31" s="28">
        <f t="shared" si="0"/>
        <v>600000</v>
      </c>
    </row>
    <row r="32" spans="1:8" ht="15.75" x14ac:dyDescent="0.25">
      <c r="A32" s="24"/>
      <c r="B32" s="19" t="s">
        <v>27</v>
      </c>
      <c r="C32" s="25" t="s">
        <v>28</v>
      </c>
      <c r="D32" s="25">
        <v>1</v>
      </c>
      <c r="E32" s="26">
        <v>150000</v>
      </c>
      <c r="F32" s="26">
        <f t="shared" si="2"/>
        <v>150000</v>
      </c>
      <c r="G32" s="29"/>
      <c r="H32" s="28">
        <f t="shared" si="0"/>
        <v>150000</v>
      </c>
    </row>
    <row r="33" spans="1:10" ht="15.75" x14ac:dyDescent="0.25">
      <c r="A33" s="24"/>
      <c r="B33" s="19" t="s">
        <v>29</v>
      </c>
      <c r="C33" s="25" t="s">
        <v>28</v>
      </c>
      <c r="D33" s="25">
        <v>2</v>
      </c>
      <c r="E33" s="26">
        <v>250000</v>
      </c>
      <c r="F33" s="26">
        <f t="shared" si="2"/>
        <v>500000</v>
      </c>
      <c r="G33" s="29"/>
      <c r="H33" s="28">
        <f t="shared" si="0"/>
        <v>500000</v>
      </c>
    </row>
    <row r="34" spans="1:10" ht="15.75" x14ac:dyDescent="0.25">
      <c r="A34" s="35"/>
      <c r="B34" s="32" t="s">
        <v>30</v>
      </c>
      <c r="C34" s="29"/>
      <c r="D34" s="36"/>
      <c r="E34" s="31"/>
      <c r="F34" s="23">
        <f>F23+F10+F21</f>
        <v>10000000</v>
      </c>
      <c r="G34" s="23"/>
      <c r="H34" s="23">
        <f>H23+H10+H21</f>
        <v>10000000</v>
      </c>
      <c r="I34" s="37"/>
      <c r="J34" s="37"/>
    </row>
    <row r="35" spans="1:10" x14ac:dyDescent="0.25">
      <c r="A35" s="38" t="s">
        <v>39</v>
      </c>
      <c r="B35" s="39"/>
      <c r="C35" s="40"/>
      <c r="D35" s="41"/>
      <c r="E35" s="41"/>
      <c r="F35" s="42"/>
      <c r="G35" s="41"/>
      <c r="H35" s="41"/>
    </row>
    <row r="36" spans="1:10" x14ac:dyDescent="0.25">
      <c r="A36" s="50" t="s">
        <v>40</v>
      </c>
      <c r="B36" s="50"/>
      <c r="C36" s="50"/>
      <c r="D36" s="50"/>
      <c r="E36" s="50"/>
      <c r="F36" s="50"/>
      <c r="G36" s="50"/>
      <c r="H36" s="50"/>
    </row>
    <row r="37" spans="1:10" x14ac:dyDescent="0.25">
      <c r="A37" s="43"/>
      <c r="B37" s="43"/>
      <c r="C37" s="43"/>
      <c r="D37" s="43"/>
      <c r="E37" s="43"/>
      <c r="F37" s="43"/>
      <c r="G37" s="43"/>
      <c r="H37" s="43"/>
    </row>
    <row r="38" spans="1:10" x14ac:dyDescent="0.25">
      <c r="A38" s="53" t="s">
        <v>51</v>
      </c>
      <c r="B38" s="53"/>
      <c r="C38" s="53"/>
      <c r="D38" s="53"/>
      <c r="E38" s="53"/>
      <c r="F38" s="53"/>
      <c r="G38" s="53"/>
      <c r="H38" s="53"/>
    </row>
    <row r="39" spans="1:10" x14ac:dyDescent="0.25">
      <c r="A39" s="44"/>
      <c r="B39" s="44"/>
      <c r="C39" s="40"/>
      <c r="D39" s="41"/>
      <c r="E39" s="41"/>
      <c r="F39" s="41"/>
      <c r="G39" s="41"/>
      <c r="H39" s="41"/>
    </row>
    <row r="40" spans="1:10" x14ac:dyDescent="0.25">
      <c r="A40" s="51" t="s">
        <v>41</v>
      </c>
      <c r="B40" s="51"/>
      <c r="C40" s="51"/>
      <c r="D40" s="51"/>
      <c r="E40" s="51"/>
      <c r="F40" s="51"/>
      <c r="G40" s="51"/>
      <c r="H40" s="51"/>
    </row>
    <row r="41" spans="1:10" x14ac:dyDescent="0.25">
      <c r="A41" s="45"/>
      <c r="B41" s="46"/>
      <c r="C41" s="45"/>
      <c r="D41" s="47"/>
      <c r="E41" s="47"/>
      <c r="F41" s="47"/>
      <c r="G41" s="47"/>
      <c r="H41" s="47"/>
    </row>
    <row r="42" spans="1:10" x14ac:dyDescent="0.25">
      <c r="A42" s="51" t="s">
        <v>52</v>
      </c>
      <c r="B42" s="51"/>
      <c r="C42" s="51"/>
      <c r="D42" s="51"/>
      <c r="E42" s="51"/>
      <c r="F42" s="51"/>
      <c r="G42" s="51"/>
      <c r="H42" s="51"/>
    </row>
    <row r="43" spans="1:10" x14ac:dyDescent="0.25">
      <c r="A43" s="45"/>
      <c r="B43" s="46" t="s">
        <v>42</v>
      </c>
      <c r="C43" s="45"/>
      <c r="D43" s="47"/>
      <c r="E43" s="47"/>
      <c r="F43" s="47"/>
      <c r="G43" s="47"/>
      <c r="H43" s="47"/>
    </row>
    <row r="44" spans="1:10" x14ac:dyDescent="0.25">
      <c r="A44" s="52"/>
      <c r="B44" s="52"/>
      <c r="C44" s="52"/>
      <c r="D44" s="52"/>
      <c r="E44" s="52"/>
      <c r="F44" s="52"/>
      <c r="G44" s="52"/>
      <c r="H44" s="52"/>
    </row>
    <row r="45" spans="1:10" x14ac:dyDescent="0.25">
      <c r="A45" s="50" t="s">
        <v>43</v>
      </c>
      <c r="B45" s="50"/>
      <c r="C45" s="50"/>
      <c r="D45" s="50"/>
      <c r="E45" s="50"/>
      <c r="F45" s="50"/>
      <c r="G45" s="50"/>
      <c r="H45" s="50"/>
    </row>
    <row r="46" spans="1:10" x14ac:dyDescent="0.25">
      <c r="A46" s="48"/>
      <c r="B46" s="39"/>
      <c r="C46" s="40"/>
      <c r="D46" s="41"/>
      <c r="E46" s="41"/>
      <c r="F46" s="41"/>
      <c r="G46" s="41"/>
      <c r="H46" s="41"/>
    </row>
    <row r="47" spans="1:10" x14ac:dyDescent="0.25">
      <c r="A47" s="50" t="s">
        <v>44</v>
      </c>
      <c r="B47" s="50"/>
      <c r="C47" s="50"/>
      <c r="D47" s="50"/>
      <c r="E47" s="50"/>
      <c r="F47" s="50"/>
      <c r="G47" s="50"/>
      <c r="H47" s="50"/>
    </row>
    <row r="48" spans="1:10" x14ac:dyDescent="0.25">
      <c r="A48" s="48"/>
      <c r="B48" s="39"/>
      <c r="C48" s="48"/>
      <c r="D48" s="41"/>
      <c r="E48" s="41"/>
      <c r="F48" s="41"/>
      <c r="G48" s="41"/>
      <c r="H48" s="41"/>
    </row>
    <row r="49" spans="1:8" x14ac:dyDescent="0.25">
      <c r="A49" s="50" t="s">
        <v>45</v>
      </c>
      <c r="B49" s="50"/>
      <c r="C49" s="48"/>
      <c r="D49" s="41"/>
      <c r="E49" s="41"/>
      <c r="F49" s="41"/>
      <c r="G49" s="41"/>
      <c r="H49" s="41"/>
    </row>
    <row r="50" spans="1:8" x14ac:dyDescent="0.25">
      <c r="A50" s="48"/>
      <c r="B50" s="39"/>
      <c r="C50" s="48"/>
      <c r="D50" s="41"/>
      <c r="E50" s="41"/>
      <c r="F50" s="41"/>
      <c r="G50" s="41"/>
      <c r="H50" s="41"/>
    </row>
    <row r="51" spans="1:8" x14ac:dyDescent="0.25">
      <c r="A51" s="50" t="s">
        <v>46</v>
      </c>
      <c r="B51" s="50"/>
      <c r="C51" s="48"/>
      <c r="D51" s="41"/>
      <c r="E51" s="41"/>
      <c r="F51" s="41"/>
      <c r="G51" s="41"/>
      <c r="H51" s="41"/>
    </row>
    <row r="52" spans="1:8" x14ac:dyDescent="0.25">
      <c r="A52" s="48"/>
      <c r="B52" s="49" t="s">
        <v>42</v>
      </c>
      <c r="C52" s="48"/>
      <c r="D52" s="41"/>
      <c r="E52" s="41"/>
      <c r="F52" s="41"/>
      <c r="G52" s="41"/>
      <c r="H52" s="41"/>
    </row>
    <row r="53" spans="1:8" x14ac:dyDescent="0.25">
      <c r="A53" s="48"/>
      <c r="B53" s="39"/>
      <c r="C53" s="48"/>
      <c r="D53" s="41"/>
      <c r="E53" s="41"/>
      <c r="F53" s="41"/>
      <c r="G53" s="41"/>
      <c r="H53" s="41"/>
    </row>
    <row r="54" spans="1:8" x14ac:dyDescent="0.25">
      <c r="A54" s="50" t="s">
        <v>47</v>
      </c>
      <c r="B54" s="50"/>
      <c r="C54" s="48"/>
      <c r="D54" s="41"/>
      <c r="E54" s="41"/>
      <c r="F54" s="41"/>
      <c r="G54" s="41"/>
      <c r="H54" s="41"/>
    </row>
    <row r="55" spans="1:8" x14ac:dyDescent="0.25">
      <c r="A55" s="48"/>
      <c r="B55" s="39"/>
      <c r="C55" s="48"/>
      <c r="D55" s="41"/>
      <c r="E55" s="41"/>
      <c r="F55" s="41"/>
      <c r="G55" s="41"/>
      <c r="H55" s="41"/>
    </row>
    <row r="56" spans="1:8" x14ac:dyDescent="0.25">
      <c r="A56" s="50" t="s">
        <v>76</v>
      </c>
      <c r="B56" s="50"/>
      <c r="C56" s="48"/>
      <c r="D56" s="41"/>
      <c r="E56" s="41"/>
      <c r="F56" s="41"/>
      <c r="G56" s="41"/>
      <c r="H56" s="41"/>
    </row>
    <row r="57" spans="1:8" x14ac:dyDescent="0.25">
      <c r="A57" s="48"/>
      <c r="B57" s="39"/>
      <c r="C57" s="40"/>
      <c r="D57" s="41"/>
      <c r="E57" s="41"/>
      <c r="F57" s="41"/>
      <c r="G57" s="41"/>
      <c r="H57" s="41"/>
    </row>
    <row r="58" spans="1:8" x14ac:dyDescent="0.25">
      <c r="A58" s="43" t="s">
        <v>48</v>
      </c>
      <c r="B58" s="43"/>
      <c r="C58" s="43"/>
      <c r="D58" s="43"/>
      <c r="E58" s="41"/>
      <c r="F58" s="41"/>
      <c r="G58" s="41"/>
      <c r="H58" s="41"/>
    </row>
    <row r="59" spans="1:8" x14ac:dyDescent="0.25">
      <c r="A59" s="48"/>
      <c r="B59" s="39"/>
      <c r="C59" s="40"/>
      <c r="D59" s="41"/>
      <c r="E59" s="41"/>
      <c r="F59" s="41"/>
      <c r="G59" s="41"/>
      <c r="H59" s="41"/>
    </row>
    <row r="60" spans="1:8" x14ac:dyDescent="0.25">
      <c r="A60" s="50" t="s">
        <v>53</v>
      </c>
      <c r="B60" s="50"/>
      <c r="C60" s="40"/>
      <c r="D60" s="41"/>
      <c r="E60" s="41"/>
      <c r="F60" s="41"/>
      <c r="G60" s="41"/>
      <c r="H60" s="41"/>
    </row>
    <row r="61" spans="1:8" x14ac:dyDescent="0.25">
      <c r="A61" s="48"/>
      <c r="B61" s="39"/>
      <c r="C61" s="40"/>
      <c r="D61" s="41"/>
      <c r="E61" s="41"/>
      <c r="F61" s="41"/>
      <c r="G61" s="41"/>
      <c r="H61" s="41"/>
    </row>
    <row r="62" spans="1:8" x14ac:dyDescent="0.25">
      <c r="A62" s="43" t="s">
        <v>49</v>
      </c>
      <c r="B62" s="43"/>
      <c r="C62" s="43"/>
      <c r="D62" s="43"/>
      <c r="E62" s="43"/>
      <c r="F62" s="41"/>
      <c r="G62" s="41"/>
      <c r="H62" s="41"/>
    </row>
    <row r="63" spans="1:8" x14ac:dyDescent="0.25">
      <c r="A63" s="48"/>
      <c r="B63" s="39"/>
      <c r="C63" s="40"/>
      <c r="D63" s="41"/>
      <c r="E63" s="41"/>
      <c r="F63" s="41"/>
      <c r="G63" s="41"/>
      <c r="H63" s="41"/>
    </row>
    <row r="64" spans="1:8" x14ac:dyDescent="0.25">
      <c r="A64" s="50" t="s">
        <v>50</v>
      </c>
      <c r="B64" s="50"/>
      <c r="C64" s="40"/>
      <c r="D64" s="41"/>
      <c r="E64" s="41"/>
      <c r="F64" s="41"/>
      <c r="G64" s="41"/>
      <c r="H64" s="41"/>
    </row>
    <row r="65" customFormat="1" x14ac:dyDescent="0.25"/>
  </sheetData>
  <mergeCells count="26">
    <mergeCell ref="A7:H7"/>
    <mergeCell ref="C1:H1"/>
    <mergeCell ref="C2:H2"/>
    <mergeCell ref="C3:H3"/>
    <mergeCell ref="A36:H36"/>
    <mergeCell ref="A5:H5"/>
    <mergeCell ref="A6:H6"/>
    <mergeCell ref="G8:H8"/>
    <mergeCell ref="A8:A9"/>
    <mergeCell ref="B8:B9"/>
    <mergeCell ref="C8:C9"/>
    <mergeCell ref="D8:D9"/>
    <mergeCell ref="E8:E9"/>
    <mergeCell ref="F8:F9"/>
    <mergeCell ref="A40:H40"/>
    <mergeCell ref="A42:H42"/>
    <mergeCell ref="A44:H44"/>
    <mergeCell ref="A45:H45"/>
    <mergeCell ref="A38:H38"/>
    <mergeCell ref="A60:B60"/>
    <mergeCell ref="A64:B64"/>
    <mergeCell ref="A47:H47"/>
    <mergeCell ref="A49:B49"/>
    <mergeCell ref="A51:B51"/>
    <mergeCell ref="A54:B54"/>
    <mergeCell ref="A56:B56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9"/>
  <sheetViews>
    <sheetView workbookViewId="0">
      <selection activeCell="P19" sqref="P19"/>
    </sheetView>
  </sheetViews>
  <sheetFormatPr defaultRowHeight="15" x14ac:dyDescent="0.25"/>
  <cols>
    <col min="1" max="1" width="9.140625" style="1"/>
    <col min="2" max="2" width="19.85546875" style="1" customWidth="1"/>
    <col min="3" max="16384" width="9.140625" style="1"/>
  </cols>
  <sheetData>
    <row r="3" spans="2:12" x14ac:dyDescent="0.25">
      <c r="B3" s="3" t="s">
        <v>56</v>
      </c>
      <c r="C3" s="3" t="s">
        <v>12</v>
      </c>
      <c r="D3" s="7">
        <v>3</v>
      </c>
      <c r="E3" s="7">
        <f>Лист1!E12</f>
        <v>320000</v>
      </c>
      <c r="F3" s="8">
        <v>900000</v>
      </c>
    </row>
    <row r="4" spans="2:12" x14ac:dyDescent="0.25">
      <c r="B4" s="3" t="s">
        <v>13</v>
      </c>
      <c r="C4" s="3" t="s">
        <v>12</v>
      </c>
      <c r="D4" s="7">
        <v>3</v>
      </c>
      <c r="E4" s="7">
        <f>Лист1!F25</f>
        <v>540000</v>
      </c>
      <c r="F4" s="8">
        <v>300000</v>
      </c>
    </row>
    <row r="5" spans="2:12" x14ac:dyDescent="0.25">
      <c r="B5" s="3" t="s">
        <v>57</v>
      </c>
      <c r="C5" s="3" t="s">
        <v>12</v>
      </c>
      <c r="D5" s="7">
        <v>3</v>
      </c>
      <c r="E5" s="7">
        <v>250000</v>
      </c>
      <c r="F5" s="8">
        <v>750000</v>
      </c>
    </row>
    <row r="6" spans="2:12" ht="22.5" x14ac:dyDescent="0.25">
      <c r="B6" s="3" t="s">
        <v>58</v>
      </c>
      <c r="C6" s="9" t="s">
        <v>12</v>
      </c>
      <c r="D6" s="7">
        <v>3</v>
      </c>
      <c r="E6" s="10">
        <v>150000</v>
      </c>
      <c r="F6" s="8">
        <v>450000</v>
      </c>
    </row>
    <row r="7" spans="2:12" ht="21" x14ac:dyDescent="0.25">
      <c r="B7" s="11" t="s">
        <v>59</v>
      </c>
      <c r="C7" s="3" t="s">
        <v>12</v>
      </c>
      <c r="D7" s="7">
        <v>3</v>
      </c>
      <c r="E7" s="7">
        <v>66880</v>
      </c>
      <c r="F7" s="8">
        <v>200640</v>
      </c>
    </row>
    <row r="8" spans="2:12" ht="31.5" x14ac:dyDescent="0.25">
      <c r="B8" s="12" t="s">
        <v>54</v>
      </c>
      <c r="C8" s="3" t="s">
        <v>12</v>
      </c>
      <c r="D8" s="7">
        <v>3</v>
      </c>
      <c r="E8" s="7">
        <v>24000</v>
      </c>
      <c r="F8" s="8">
        <v>72000</v>
      </c>
    </row>
    <row r="9" spans="2:12" ht="31.5" x14ac:dyDescent="0.25">
      <c r="B9" s="12" t="s">
        <v>60</v>
      </c>
      <c r="C9" s="3" t="s">
        <v>12</v>
      </c>
      <c r="D9" s="7">
        <v>3</v>
      </c>
      <c r="E9" s="7">
        <v>12000</v>
      </c>
      <c r="F9" s="8">
        <v>36000</v>
      </c>
    </row>
    <row r="12" spans="2:12" x14ac:dyDescent="0.25">
      <c r="B12" s="2" t="s">
        <v>56</v>
      </c>
      <c r="C12" s="3" t="s">
        <v>61</v>
      </c>
      <c r="D12" s="3" t="s">
        <v>62</v>
      </c>
      <c r="E12" s="3" t="s">
        <v>63</v>
      </c>
      <c r="F12" s="3" t="s">
        <v>64</v>
      </c>
      <c r="G12" s="3" t="s">
        <v>65</v>
      </c>
      <c r="H12" s="3" t="s">
        <v>66</v>
      </c>
      <c r="I12" s="3" t="s">
        <v>67</v>
      </c>
      <c r="J12" s="4" t="s">
        <v>68</v>
      </c>
      <c r="K12" s="3" t="s">
        <v>69</v>
      </c>
      <c r="L12" s="3" t="s">
        <v>70</v>
      </c>
    </row>
    <row r="13" spans="2:12" x14ac:dyDescent="0.25">
      <c r="B13" s="3" t="s">
        <v>71</v>
      </c>
      <c r="C13" s="5">
        <v>300000</v>
      </c>
      <c r="D13" s="6">
        <v>30000</v>
      </c>
      <c r="E13" s="6">
        <v>21231.200000000001</v>
      </c>
      <c r="F13" s="6">
        <v>6000</v>
      </c>
      <c r="G13" s="6">
        <v>242768.8</v>
      </c>
      <c r="H13" s="6">
        <v>9450</v>
      </c>
      <c r="I13" s="6">
        <v>15630</v>
      </c>
      <c r="J13" s="6">
        <v>4500</v>
      </c>
      <c r="K13" s="6">
        <v>9000</v>
      </c>
      <c r="L13" s="6">
        <v>300000</v>
      </c>
    </row>
    <row r="14" spans="2:12" x14ac:dyDescent="0.25">
      <c r="B14" s="3" t="s">
        <v>72</v>
      </c>
      <c r="C14" s="5">
        <v>300000</v>
      </c>
      <c r="D14" s="6">
        <v>30000</v>
      </c>
      <c r="E14" s="6">
        <v>21231.200000000001</v>
      </c>
      <c r="F14" s="6">
        <v>6000</v>
      </c>
      <c r="G14" s="6">
        <v>242768.8</v>
      </c>
      <c r="H14" s="6">
        <v>9450</v>
      </c>
      <c r="I14" s="6">
        <v>15630</v>
      </c>
      <c r="J14" s="6">
        <v>4500</v>
      </c>
      <c r="K14" s="6">
        <v>9000</v>
      </c>
      <c r="L14" s="6">
        <v>300000</v>
      </c>
    </row>
    <row r="15" spans="2:12" x14ac:dyDescent="0.25">
      <c r="B15" s="3" t="s">
        <v>73</v>
      </c>
      <c r="C15" s="5">
        <v>300000</v>
      </c>
      <c r="D15" s="6">
        <v>30000</v>
      </c>
      <c r="E15" s="6">
        <v>21231.200000000001</v>
      </c>
      <c r="F15" s="6">
        <v>6000</v>
      </c>
      <c r="G15" s="6">
        <v>242768.8</v>
      </c>
      <c r="H15" s="6">
        <v>9450</v>
      </c>
      <c r="I15" s="6">
        <v>15630</v>
      </c>
      <c r="J15" s="6">
        <v>4500</v>
      </c>
      <c r="K15" s="6">
        <v>9000</v>
      </c>
      <c r="L15" s="6">
        <v>300000</v>
      </c>
    </row>
    <row r="16" spans="2:12" x14ac:dyDescent="0.25">
      <c r="B16" s="3"/>
      <c r="C16" s="7">
        <v>900000</v>
      </c>
      <c r="D16" s="7">
        <v>90000</v>
      </c>
      <c r="E16" s="7">
        <v>63693.600000000006</v>
      </c>
      <c r="F16" s="7">
        <v>18000</v>
      </c>
      <c r="G16" s="7">
        <v>728306.39999999991</v>
      </c>
      <c r="H16" s="7">
        <v>28350</v>
      </c>
      <c r="I16" s="7">
        <v>46890</v>
      </c>
      <c r="J16" s="7">
        <v>13500</v>
      </c>
      <c r="K16" s="7">
        <v>27000</v>
      </c>
      <c r="L16" s="7">
        <v>900000</v>
      </c>
    </row>
    <row r="17" spans="2:12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9" spans="2:12" x14ac:dyDescent="0.25">
      <c r="B19" s="2" t="s">
        <v>13</v>
      </c>
      <c r="C19" s="3" t="s">
        <v>61</v>
      </c>
      <c r="D19" s="3" t="s">
        <v>62</v>
      </c>
      <c r="E19" s="3" t="s">
        <v>63</v>
      </c>
      <c r="F19" s="3" t="s">
        <v>64</v>
      </c>
      <c r="G19" s="3" t="s">
        <v>65</v>
      </c>
      <c r="H19" s="3" t="s">
        <v>66</v>
      </c>
      <c r="I19" s="3" t="s">
        <v>67</v>
      </c>
      <c r="J19" s="4" t="s">
        <v>68</v>
      </c>
      <c r="K19" s="3" t="s">
        <v>69</v>
      </c>
      <c r="L19" s="3" t="s">
        <v>70</v>
      </c>
    </row>
    <row r="20" spans="2:12" x14ac:dyDescent="0.25">
      <c r="B20" s="3" t="s">
        <v>71</v>
      </c>
      <c r="C20" s="5">
        <v>100000</v>
      </c>
      <c r="D20" s="6">
        <v>10000</v>
      </c>
      <c r="E20" s="6">
        <v>3631.2000000000003</v>
      </c>
      <c r="F20" s="6">
        <v>2000</v>
      </c>
      <c r="G20" s="6">
        <v>84368.8</v>
      </c>
      <c r="H20" s="6">
        <v>3150.0000000000005</v>
      </c>
      <c r="I20" s="6">
        <v>5210</v>
      </c>
      <c r="J20" s="6">
        <v>1500</v>
      </c>
      <c r="K20" s="6">
        <v>3000</v>
      </c>
      <c r="L20" s="6">
        <v>100000</v>
      </c>
    </row>
    <row r="21" spans="2:12" x14ac:dyDescent="0.25">
      <c r="B21" s="3" t="s">
        <v>72</v>
      </c>
      <c r="C21" s="5">
        <v>100000</v>
      </c>
      <c r="D21" s="6">
        <v>10000</v>
      </c>
      <c r="E21" s="6">
        <v>3631.2000000000003</v>
      </c>
      <c r="F21" s="6">
        <v>2000</v>
      </c>
      <c r="G21" s="6">
        <v>84368.8</v>
      </c>
      <c r="H21" s="6">
        <v>3150.0000000000005</v>
      </c>
      <c r="I21" s="6">
        <v>5210</v>
      </c>
      <c r="J21" s="6">
        <v>1500</v>
      </c>
      <c r="K21" s="6">
        <v>3000</v>
      </c>
      <c r="L21" s="6">
        <v>100000</v>
      </c>
    </row>
    <row r="22" spans="2:12" x14ac:dyDescent="0.25">
      <c r="B22" s="3" t="s">
        <v>73</v>
      </c>
      <c r="C22" s="5">
        <v>100000</v>
      </c>
      <c r="D22" s="6">
        <v>10000</v>
      </c>
      <c r="E22" s="6">
        <v>3631.2000000000003</v>
      </c>
      <c r="F22" s="6">
        <v>2000</v>
      </c>
      <c r="G22" s="6">
        <v>84368.8</v>
      </c>
      <c r="H22" s="6">
        <v>3150.0000000000005</v>
      </c>
      <c r="I22" s="6">
        <v>5210</v>
      </c>
      <c r="J22" s="6">
        <v>1500</v>
      </c>
      <c r="K22" s="6">
        <v>3000</v>
      </c>
      <c r="L22" s="6">
        <v>100000</v>
      </c>
    </row>
    <row r="23" spans="2:12" x14ac:dyDescent="0.25">
      <c r="B23" s="3"/>
      <c r="C23" s="7">
        <v>300000</v>
      </c>
      <c r="D23" s="7">
        <v>30000</v>
      </c>
      <c r="E23" s="7">
        <v>10893.6</v>
      </c>
      <c r="F23" s="7">
        <v>6000</v>
      </c>
      <c r="G23" s="7">
        <v>253106.40000000002</v>
      </c>
      <c r="H23" s="7">
        <v>9450.0000000000018</v>
      </c>
      <c r="I23" s="7">
        <v>15630</v>
      </c>
      <c r="J23" s="7">
        <v>4500</v>
      </c>
      <c r="K23" s="7">
        <v>9000</v>
      </c>
      <c r="L23" s="7">
        <v>300000</v>
      </c>
    </row>
    <row r="24" spans="2:12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6" spans="2:12" x14ac:dyDescent="0.25">
      <c r="B26" s="2" t="s">
        <v>57</v>
      </c>
      <c r="C26" s="3" t="s">
        <v>61</v>
      </c>
      <c r="D26" s="3" t="s">
        <v>62</v>
      </c>
      <c r="E26" s="3" t="s">
        <v>63</v>
      </c>
      <c r="F26" s="3" t="s">
        <v>64</v>
      </c>
      <c r="G26" s="3" t="s">
        <v>65</v>
      </c>
      <c r="H26" s="3" t="s">
        <v>66</v>
      </c>
      <c r="I26" s="3" t="s">
        <v>67</v>
      </c>
      <c r="J26" s="4" t="s">
        <v>68</v>
      </c>
      <c r="K26" s="3" t="s">
        <v>69</v>
      </c>
      <c r="L26" s="3" t="s">
        <v>70</v>
      </c>
    </row>
    <row r="27" spans="2:12" x14ac:dyDescent="0.25">
      <c r="B27" s="3" t="s">
        <v>71</v>
      </c>
      <c r="C27" s="5">
        <v>250000</v>
      </c>
      <c r="D27" s="6">
        <v>25000</v>
      </c>
      <c r="E27" s="6">
        <v>16831.2</v>
      </c>
      <c r="F27" s="6">
        <v>5000</v>
      </c>
      <c r="G27" s="6">
        <v>203168.8</v>
      </c>
      <c r="H27" s="6">
        <v>7875.0000000000009</v>
      </c>
      <c r="I27" s="6">
        <v>13025</v>
      </c>
      <c r="J27" s="6">
        <v>3750</v>
      </c>
      <c r="K27" s="6">
        <v>7500</v>
      </c>
      <c r="L27" s="6">
        <v>250000</v>
      </c>
    </row>
    <row r="28" spans="2:12" x14ac:dyDescent="0.25">
      <c r="B28" s="3" t="s">
        <v>72</v>
      </c>
      <c r="C28" s="5">
        <v>250000</v>
      </c>
      <c r="D28" s="6">
        <v>25000</v>
      </c>
      <c r="E28" s="6">
        <v>16831.2</v>
      </c>
      <c r="F28" s="6">
        <v>5000</v>
      </c>
      <c r="G28" s="6">
        <v>203168.8</v>
      </c>
      <c r="H28" s="6">
        <v>7875.0000000000009</v>
      </c>
      <c r="I28" s="6">
        <v>13025</v>
      </c>
      <c r="J28" s="6">
        <v>3750</v>
      </c>
      <c r="K28" s="6">
        <v>7500</v>
      </c>
      <c r="L28" s="6">
        <v>250000</v>
      </c>
    </row>
    <row r="29" spans="2:12" x14ac:dyDescent="0.25">
      <c r="B29" s="3" t="s">
        <v>73</v>
      </c>
      <c r="C29" s="5">
        <v>250000</v>
      </c>
      <c r="D29" s="6">
        <v>25000</v>
      </c>
      <c r="E29" s="6">
        <v>16831.2</v>
      </c>
      <c r="F29" s="6">
        <v>5000</v>
      </c>
      <c r="G29" s="6">
        <v>203168.8</v>
      </c>
      <c r="H29" s="6">
        <v>7875.0000000000009</v>
      </c>
      <c r="I29" s="6">
        <v>13025</v>
      </c>
      <c r="J29" s="6">
        <v>3750</v>
      </c>
      <c r="K29" s="6">
        <v>7500</v>
      </c>
      <c r="L29" s="6">
        <v>250000</v>
      </c>
    </row>
    <row r="30" spans="2:12" x14ac:dyDescent="0.25">
      <c r="B30" s="3"/>
      <c r="C30" s="7">
        <v>750000</v>
      </c>
      <c r="D30" s="7">
        <v>75000</v>
      </c>
      <c r="E30" s="7">
        <v>50493.600000000006</v>
      </c>
      <c r="F30" s="7">
        <v>15000</v>
      </c>
      <c r="G30" s="7">
        <v>609506.39999999991</v>
      </c>
      <c r="H30" s="7">
        <v>23625.000000000004</v>
      </c>
      <c r="I30" s="7">
        <v>39075</v>
      </c>
      <c r="J30" s="7">
        <v>11250</v>
      </c>
      <c r="K30" s="7">
        <v>22500</v>
      </c>
      <c r="L30" s="7">
        <v>750000</v>
      </c>
    </row>
    <row r="31" spans="2:12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3" spans="2:12" ht="22.5" x14ac:dyDescent="0.25">
      <c r="B33" s="2" t="s">
        <v>58</v>
      </c>
      <c r="C33" s="3" t="s">
        <v>61</v>
      </c>
      <c r="D33" s="3" t="s">
        <v>62</v>
      </c>
      <c r="E33" s="3" t="s">
        <v>63</v>
      </c>
      <c r="F33" s="3" t="s">
        <v>64</v>
      </c>
      <c r="G33" s="3" t="s">
        <v>65</v>
      </c>
      <c r="H33" s="3" t="s">
        <v>66</v>
      </c>
      <c r="I33" s="3" t="s">
        <v>67</v>
      </c>
      <c r="J33" s="4" t="s">
        <v>68</v>
      </c>
      <c r="K33" s="3" t="s">
        <v>69</v>
      </c>
      <c r="L33" s="3" t="s">
        <v>70</v>
      </c>
    </row>
    <row r="34" spans="2:12" x14ac:dyDescent="0.25">
      <c r="B34" s="3" t="s">
        <v>71</v>
      </c>
      <c r="C34" s="5">
        <v>150000</v>
      </c>
      <c r="D34" s="6">
        <v>15000</v>
      </c>
      <c r="E34" s="6">
        <v>8031.2000000000007</v>
      </c>
      <c r="F34" s="6">
        <v>3000</v>
      </c>
      <c r="G34" s="6">
        <v>123968.8</v>
      </c>
      <c r="H34" s="6">
        <v>4725</v>
      </c>
      <c r="I34" s="6">
        <v>7815</v>
      </c>
      <c r="J34" s="6">
        <v>2250</v>
      </c>
      <c r="K34" s="6">
        <v>4500</v>
      </c>
      <c r="L34" s="6">
        <v>150000</v>
      </c>
    </row>
    <row r="35" spans="2:12" x14ac:dyDescent="0.25">
      <c r="B35" s="3" t="s">
        <v>72</v>
      </c>
      <c r="C35" s="5">
        <v>150000</v>
      </c>
      <c r="D35" s="6">
        <v>15000</v>
      </c>
      <c r="E35" s="6">
        <v>8031.2000000000007</v>
      </c>
      <c r="F35" s="6">
        <v>3000</v>
      </c>
      <c r="G35" s="6">
        <v>123968.8</v>
      </c>
      <c r="H35" s="6">
        <v>4725</v>
      </c>
      <c r="I35" s="6">
        <v>7815</v>
      </c>
      <c r="J35" s="6">
        <v>2250</v>
      </c>
      <c r="K35" s="6">
        <v>4500</v>
      </c>
      <c r="L35" s="6">
        <v>150000</v>
      </c>
    </row>
    <row r="36" spans="2:12" x14ac:dyDescent="0.25">
      <c r="B36" s="3" t="s">
        <v>73</v>
      </c>
      <c r="C36" s="5">
        <v>150000</v>
      </c>
      <c r="D36" s="6">
        <v>15000</v>
      </c>
      <c r="E36" s="6">
        <v>8031.2000000000007</v>
      </c>
      <c r="F36" s="6">
        <v>3000</v>
      </c>
      <c r="G36" s="6">
        <v>123968.8</v>
      </c>
      <c r="H36" s="6">
        <v>4725</v>
      </c>
      <c r="I36" s="6">
        <v>7815</v>
      </c>
      <c r="J36" s="6">
        <v>2250</v>
      </c>
      <c r="K36" s="6">
        <v>4500</v>
      </c>
      <c r="L36" s="6">
        <v>150000</v>
      </c>
    </row>
    <row r="37" spans="2:12" x14ac:dyDescent="0.25">
      <c r="B37" s="3"/>
      <c r="C37" s="7">
        <v>450000</v>
      </c>
      <c r="D37" s="7">
        <v>45000</v>
      </c>
      <c r="E37" s="7">
        <v>24093.600000000002</v>
      </c>
      <c r="F37" s="7">
        <v>9000</v>
      </c>
      <c r="G37" s="7">
        <v>371906.4</v>
      </c>
      <c r="H37" s="7">
        <v>14175</v>
      </c>
      <c r="I37" s="7">
        <v>23445</v>
      </c>
      <c r="J37" s="7">
        <v>6750</v>
      </c>
      <c r="K37" s="7">
        <v>13500</v>
      </c>
      <c r="L37" s="7">
        <v>450000</v>
      </c>
    </row>
    <row r="38" spans="2:12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2" x14ac:dyDescent="0.25">
      <c r="H39" s="13">
        <v>200640</v>
      </c>
      <c r="J39" s="13">
        <v>36000</v>
      </c>
      <c r="K39" s="13">
        <v>72000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Бота</dc:creator>
  <cp:lastModifiedBy>Bermanova Gulbakyt</cp:lastModifiedBy>
  <cp:lastPrinted>2024-09-18T11:39:22Z</cp:lastPrinted>
  <dcterms:created xsi:type="dcterms:W3CDTF">2024-09-02T04:13:28Z</dcterms:created>
  <dcterms:modified xsi:type="dcterms:W3CDTF">2024-09-26T13:06:23Z</dcterms:modified>
</cp:coreProperties>
</file>