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00\public2\finance\Ляззат\"/>
    </mc:Choice>
  </mc:AlternateContent>
  <xr:revisionPtr revIDLastSave="0" documentId="13_ncr:1_{B0C1BE42-881D-4BD2-BEE3-A764DB6800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Қосымша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9" i="1"/>
  <c r="F32" i="1"/>
  <c r="F29" i="1"/>
  <c r="F22" i="1"/>
  <c r="F21" i="1"/>
  <c r="H21" i="1" s="1"/>
  <c r="F35" i="1"/>
  <c r="H35" i="1" s="1"/>
  <c r="F15" i="1"/>
  <c r="F16" i="1"/>
  <c r="F25" i="1"/>
  <c r="H25" i="1" s="1"/>
  <c r="F24" i="1"/>
  <c r="H24" i="1" s="1"/>
  <c r="F17" i="1"/>
  <c r="H17" i="1" s="1"/>
  <c r="H33" i="1"/>
  <c r="F18" i="1"/>
  <c r="H18" i="1" s="1"/>
  <c r="F20" i="1" l="1"/>
  <c r="F14" i="1"/>
  <c r="F30" i="1"/>
  <c r="H30" i="1" s="1"/>
  <c r="F31" i="1"/>
  <c r="H31" i="1" s="1"/>
  <c r="F28" i="1"/>
  <c r="H28" i="1" s="1"/>
  <c r="F27" i="1"/>
  <c r="F34" i="1"/>
  <c r="F23" i="1"/>
  <c r="H16" i="1"/>
  <c r="H15" i="1"/>
  <c r="H23" i="1" l="1"/>
  <c r="H27" i="1"/>
  <c r="F26" i="1"/>
  <c r="H32" i="1"/>
  <c r="H34" i="1"/>
  <c r="H20" i="1"/>
  <c r="H14" i="1"/>
  <c r="H29" i="1"/>
  <c r="G12" i="1"/>
  <c r="H26" i="1" l="1"/>
  <c r="H13" i="1"/>
  <c r="H22" i="1" l="1"/>
  <c r="H19" i="1"/>
  <c r="H12" i="1"/>
  <c r="F36" i="1" l="1"/>
  <c r="H36" i="1" s="1"/>
  <c r="J36" i="1" s="1"/>
</calcChain>
</file>

<file path=xl/sharedStrings.xml><?xml version="1.0" encoding="utf-8"?>
<sst xmlns="http://schemas.openxmlformats.org/spreadsheetml/2006/main" count="74" uniqueCount="59">
  <si>
    <t>№</t>
  </si>
  <si>
    <t xml:space="preserve">Әлеуметтік жобаны іске асыру бойынша шығындар сметасы </t>
  </si>
  <si>
    <t>Шығындар баптары</t>
  </si>
  <si>
    <t>Өлшем бірлігі</t>
  </si>
  <si>
    <t>Саны</t>
  </si>
  <si>
    <t>Құны, теңгемен</t>
  </si>
  <si>
    <t>Барлығы, теңгемен</t>
  </si>
  <si>
    <t>Қаржыландыру көздері</t>
  </si>
  <si>
    <t>Өтініш беруші (меншікті салымы)</t>
  </si>
  <si>
    <t>Грант қаражаты</t>
  </si>
  <si>
    <r>
      <t xml:space="preserve">№ </t>
    </r>
    <r>
      <rPr>
        <sz val="12"/>
        <color theme="1"/>
        <rFont val="Times New Roman"/>
        <family val="1"/>
        <charset val="204"/>
      </rPr>
      <t xml:space="preserve">2 қосымшамен таныстым және келісемін: </t>
    </r>
  </si>
  <si>
    <t>МО</t>
  </si>
  <si>
    <t>Грант беруші:</t>
  </si>
  <si>
    <t xml:space="preserve">«Азаматтық бастамаларды қолдау орталығы» КЕАҚ </t>
  </si>
  <si>
    <t xml:space="preserve">Басқарма Төрағасы </t>
  </si>
  <si>
    <t>Басқарма Төрағасының орныбасары</t>
  </si>
  <si>
    <t xml:space="preserve">Қаржылық бақылау және мониторинг департаментінің директоры </t>
  </si>
  <si>
    <t>Қаржылық бақылау және мониторинг департаментінің жауапты орындаушысы</t>
  </si>
  <si>
    <r>
      <t xml:space="preserve">______________  Т.А.Ә </t>
    </r>
    <r>
      <rPr>
        <i/>
        <sz val="12"/>
        <color theme="1"/>
        <rFont val="Times New Roman"/>
        <family val="1"/>
        <charset val="204"/>
      </rPr>
      <t>(болған жағдайда)</t>
    </r>
  </si>
  <si>
    <r>
      <t>______________  Т.А.Ә</t>
    </r>
    <r>
      <rPr>
        <i/>
        <sz val="12"/>
        <color theme="1"/>
        <rFont val="Times New Roman"/>
        <family val="1"/>
        <charset val="204"/>
      </rPr>
      <t xml:space="preserve"> (болған жағдайда)</t>
    </r>
  </si>
  <si>
    <t>Мемлекеттік грант беру туралы</t>
  </si>
  <si>
    <t>202__ жылғы «___»__________№___</t>
  </si>
  <si>
    <t>Шарттың № 2 қосымшасы</t>
  </si>
  <si>
    <t>______________  Диас Лима</t>
  </si>
  <si>
    <t>Итого:</t>
  </si>
  <si>
    <t>ай</t>
  </si>
  <si>
    <t>Блокнот</t>
  </si>
  <si>
    <t>Қалам</t>
  </si>
  <si>
    <t>Видеограф қызметтері</t>
  </si>
  <si>
    <t>Колл-орталық қызметін ұйымдастыру:</t>
  </si>
  <si>
    <t>Үлестірмелі материалдар:</t>
  </si>
  <si>
    <t>дана</t>
  </si>
  <si>
    <t>қызмет</t>
  </si>
  <si>
    <t>Әкімшілік шығындар:</t>
  </si>
  <si>
    <t>1.Еңбекақы, соның ішінде:</t>
  </si>
  <si>
    <t>Тікелей шығындар:</t>
  </si>
  <si>
    <t>Тапсырма 1. Жаңаөзен қаласы мен Қарақия ауданы жұмыссыз, әлеуметтік осал тобына жататын жастарға арналған заманауи мамандықтар бойынша әр елді мекенде кемінде 150 жастың қатысуымен 2 айды қамтитын кемінде 5  мамандық бойынша оқыту курсын ұйымдастыру:</t>
  </si>
  <si>
    <t>Тапсырма 2. Жаңаөзен қаласы мен Қарақия ауданының жастары үшін, оның ішінде қаржылық және құқықтық сауаттылықты арттыру мәселелері бойынша әрбір елді мекенде кемінде 3 кеңес беру іс-шарасын ұйымдастыру</t>
  </si>
  <si>
    <t>Грант алушы: «Түпқараған жастары» жастар қоғамдық бірлестігі</t>
  </si>
  <si>
    <t>Тапсырма 3.Жаңаөзен қаласы мен Қарақия ауданындағы жастарға арналған республикалық сарапшының қатысуымен кемінде әр елді мекенде кемінде 1 кездесу</t>
  </si>
  <si>
    <t>_________________ Мағдатов Н.С.</t>
  </si>
  <si>
    <t xml:space="preserve">Грант алушы: </t>
  </si>
  <si>
    <t xml:space="preserve">Директор </t>
  </si>
  <si>
    <t>Экран жалдау</t>
  </si>
  <si>
    <t xml:space="preserve">қызмет </t>
  </si>
  <si>
    <t xml:space="preserve">Грант тақырыбы: «Талаптан» </t>
  </si>
  <si>
    <t>3. Әлеуметтік салық және әлеуметтік аударымдар)</t>
  </si>
  <si>
    <t>Жоба жетекшісі</t>
  </si>
  <si>
    <t>Жоба есепшісі</t>
  </si>
  <si>
    <t>PR менеджері</t>
  </si>
  <si>
    <t>2. Міндетті медициналық сақтандыру, жұмыс берушінің міндетті зейнетақы жарналары</t>
  </si>
  <si>
    <t xml:space="preserve">Грант сомасы: 10 320 148 ( Он миллион үш жүз жырма мың жүз қырық сегіз ) теңге </t>
  </si>
  <si>
    <t>Тренер қызметтері</t>
  </si>
  <si>
    <t>Сертификат рамкысын дайындау қызметі (300 дана *1500 тенге)</t>
  </si>
  <si>
    <t>Брошюра, парақша  дайындау (400 дана *1000 тенге)</t>
  </si>
  <si>
    <t>Көлік қызметі</t>
  </si>
  <si>
    <t>Республикалық тренер қызметі</t>
  </si>
  <si>
    <t>Дизайнер қызметі</t>
  </si>
  <si>
    <t>Сайт ашу қызметі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</si>
</sst>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₽_-;\-* #,##0\ _₽_-;_-* &quot;-&quot;\ _₽_-;_-@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4F5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8" fillId="0" borderId="0" xfId="0" applyFont="1"/>
    <xf numFmtId="0" fontId="7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left" vertical="center" indent="10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0" fillId="3" borderId="0" xfId="0" applyFill="1"/>
    <xf numFmtId="0" fontId="8" fillId="3" borderId="0" xfId="0" applyFont="1" applyFill="1"/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15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2" fillId="0" borderId="0" xfId="0" applyFont="1"/>
    <xf numFmtId="0" fontId="14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15" fillId="5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5" fillId="0" borderId="6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4" fillId="0" borderId="1" xfId="0" applyFont="1" applyBorder="1"/>
    <xf numFmtId="0" fontId="0" fillId="4" borderId="0" xfId="0" applyFill="1"/>
    <xf numFmtId="0" fontId="8" fillId="4" borderId="0" xfId="0" applyFont="1" applyFill="1"/>
    <xf numFmtId="0" fontId="10" fillId="4" borderId="0" xfId="0" applyFont="1" applyFill="1"/>
    <xf numFmtId="0" fontId="7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6" fillId="4" borderId="0" xfId="0" applyFont="1" applyFill="1"/>
    <xf numFmtId="0" fontId="4" fillId="0" borderId="8" xfId="0" applyFont="1" applyBorder="1" applyAlignment="1">
      <alignment wrapText="1"/>
    </xf>
    <xf numFmtId="0" fontId="4" fillId="0" borderId="4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5" borderId="9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64" fontId="0" fillId="4" borderId="0" xfId="0" applyNumberFormat="1" applyFill="1"/>
    <xf numFmtId="3" fontId="1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3" fontId="1" fillId="0" borderId="5" xfId="0" applyNumberFormat="1" applyFont="1" applyBorder="1" applyAlignment="1">
      <alignment horizontal="right" wrapText="1"/>
    </xf>
    <xf numFmtId="3" fontId="2" fillId="0" borderId="5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3" fontId="2" fillId="0" borderId="7" xfId="0" applyNumberFormat="1" applyFont="1" applyBorder="1" applyAlignment="1">
      <alignment horizontal="right" wrapText="1"/>
    </xf>
    <xf numFmtId="3" fontId="1" fillId="0" borderId="7" xfId="0" applyNumberFormat="1" applyFont="1" applyBorder="1" applyAlignment="1">
      <alignment horizontal="right" wrapText="1"/>
    </xf>
    <xf numFmtId="3" fontId="1" fillId="4" borderId="5" xfId="0" applyNumberFormat="1" applyFont="1" applyFill="1" applyBorder="1" applyAlignment="1">
      <alignment horizontal="right" wrapText="1"/>
    </xf>
    <xf numFmtId="3" fontId="1" fillId="4" borderId="10" xfId="0" applyNumberFormat="1" applyFont="1" applyFill="1" applyBorder="1" applyAlignment="1">
      <alignment horizontal="right" wrapText="1"/>
    </xf>
    <xf numFmtId="3" fontId="2" fillId="4" borderId="10" xfId="0" applyNumberFormat="1" applyFont="1" applyFill="1" applyBorder="1" applyAlignment="1">
      <alignment horizontal="right" wrapText="1"/>
    </xf>
    <xf numFmtId="3" fontId="4" fillId="0" borderId="5" xfId="0" applyNumberFormat="1" applyFont="1" applyBorder="1" applyAlignment="1">
      <alignment horizontal="right" wrapText="1"/>
    </xf>
    <xf numFmtId="3" fontId="4" fillId="0" borderId="1" xfId="0" applyNumberFormat="1" applyFont="1" applyBorder="1" applyAlignment="1">
      <alignment horizontal="right" wrapText="1"/>
    </xf>
    <xf numFmtId="3" fontId="15" fillId="0" borderId="1" xfId="0" applyNumberFormat="1" applyFont="1" applyBorder="1" applyAlignment="1">
      <alignment horizontal="right" wrapText="1"/>
    </xf>
    <xf numFmtId="3" fontId="1" fillId="0" borderId="1" xfId="0" applyNumberFormat="1" applyFont="1" applyBorder="1" applyAlignment="1">
      <alignment horizontal="right" wrapText="1"/>
    </xf>
    <xf numFmtId="3" fontId="1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 wrapText="1"/>
    </xf>
    <xf numFmtId="3" fontId="2" fillId="4" borderId="5" xfId="0" applyNumberFormat="1" applyFont="1" applyFill="1" applyBorder="1" applyAlignment="1">
      <alignment horizontal="right" wrapText="1"/>
    </xf>
    <xf numFmtId="3" fontId="4" fillId="0" borderId="2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4" borderId="0" xfId="0" applyNumberFormat="1" applyFont="1" applyFill="1" applyAlignment="1">
      <alignment horizontal="right" wrapText="1"/>
    </xf>
    <xf numFmtId="3" fontId="2" fillId="4" borderId="0" xfId="0" applyNumberFormat="1" applyFont="1" applyFill="1" applyAlignment="1">
      <alignment horizontal="right" wrapText="1"/>
    </xf>
    <xf numFmtId="3" fontId="7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right" wrapText="1"/>
    </xf>
    <xf numFmtId="3" fontId="1" fillId="0" borderId="0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8"/>
  <sheetViews>
    <sheetView tabSelected="1" view="pageBreakPreview" topLeftCell="A26" zoomScaleNormal="70" zoomScaleSheetLayoutView="100" workbookViewId="0">
      <selection activeCell="F13" sqref="F13"/>
    </sheetView>
  </sheetViews>
  <sheetFormatPr defaultColWidth="8.85546875" defaultRowHeight="15" x14ac:dyDescent="0.25"/>
  <cols>
    <col min="1" max="1" width="4.42578125" customWidth="1"/>
    <col min="2" max="2" width="57.7109375" customWidth="1"/>
    <col min="3" max="4" width="12.42578125" style="60" customWidth="1"/>
    <col min="5" max="5" width="14.42578125" style="101" customWidth="1"/>
    <col min="6" max="8" width="17.42578125" style="101" customWidth="1"/>
    <col min="10" max="10" width="13.42578125" customWidth="1"/>
  </cols>
  <sheetData>
    <row r="1" spans="1:33" ht="15.75" x14ac:dyDescent="0.25">
      <c r="A1" s="65" t="s">
        <v>20</v>
      </c>
      <c r="B1" s="65"/>
      <c r="C1" s="65"/>
      <c r="D1" s="65"/>
      <c r="E1" s="65"/>
      <c r="F1" s="65"/>
      <c r="G1" s="65"/>
      <c r="H1" s="65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</row>
    <row r="2" spans="1:33" ht="15.75" x14ac:dyDescent="0.25">
      <c r="A2" s="65" t="s">
        <v>21</v>
      </c>
      <c r="B2" s="65"/>
      <c r="C2" s="65"/>
      <c r="D2" s="65"/>
      <c r="E2" s="65"/>
      <c r="F2" s="65"/>
      <c r="G2" s="65"/>
      <c r="H2" s="65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spans="1:33" ht="15.75" x14ac:dyDescent="0.25">
      <c r="A3" s="65" t="s">
        <v>22</v>
      </c>
      <c r="B3" s="65"/>
      <c r="C3" s="65"/>
      <c r="D3" s="65"/>
      <c r="E3" s="65"/>
      <c r="F3" s="65"/>
      <c r="G3" s="65"/>
      <c r="H3" s="65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</row>
    <row r="4" spans="1:33" s="3" customFormat="1" ht="15.75" x14ac:dyDescent="0.25">
      <c r="A4" s="15"/>
      <c r="B4" s="16"/>
      <c r="C4" s="51"/>
      <c r="D4" s="51"/>
      <c r="E4" s="74"/>
      <c r="F4" s="74"/>
      <c r="G4" s="74"/>
      <c r="H4" s="74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</row>
    <row r="5" spans="1:33" ht="15.75" x14ac:dyDescent="0.25">
      <c r="A5" s="66" t="s">
        <v>1</v>
      </c>
      <c r="B5" s="66"/>
      <c r="C5" s="66"/>
      <c r="D5" s="66"/>
      <c r="E5" s="66"/>
      <c r="F5" s="66"/>
      <c r="G5" s="66"/>
      <c r="H5" s="66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</row>
    <row r="6" spans="1:33" s="3" customFormat="1" ht="15.75" x14ac:dyDescent="0.25">
      <c r="A6" s="17"/>
      <c r="B6" s="18"/>
      <c r="C6" s="52"/>
      <c r="D6" s="52"/>
      <c r="E6" s="75"/>
      <c r="F6" s="75"/>
      <c r="G6" s="75"/>
      <c r="H6" s="74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spans="1:33" ht="15.75" x14ac:dyDescent="0.25">
      <c r="A7" s="67" t="s">
        <v>38</v>
      </c>
      <c r="B7" s="67"/>
      <c r="C7" s="67"/>
      <c r="D7" s="67"/>
      <c r="E7" s="67"/>
      <c r="F7" s="67"/>
      <c r="G7" s="67"/>
      <c r="H7" s="67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</row>
    <row r="8" spans="1:33" ht="15.75" x14ac:dyDescent="0.25">
      <c r="A8" s="67" t="s">
        <v>45</v>
      </c>
      <c r="B8" s="67"/>
      <c r="C8" s="67"/>
      <c r="D8" s="67"/>
      <c r="E8" s="67"/>
      <c r="F8" s="67"/>
      <c r="G8" s="67"/>
      <c r="H8" s="67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</row>
    <row r="9" spans="1:33" s="3" customFormat="1" ht="15.75" x14ac:dyDescent="0.2">
      <c r="A9" s="67" t="s">
        <v>51</v>
      </c>
      <c r="B9" s="67"/>
      <c r="C9" s="67"/>
      <c r="D9" s="67"/>
      <c r="E9" s="67"/>
      <c r="F9" s="67"/>
      <c r="G9" s="67"/>
      <c r="H9" s="67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</row>
    <row r="10" spans="1:33" s="5" customFormat="1" ht="31.5" customHeight="1" x14ac:dyDescent="0.25">
      <c r="A10" s="64" t="s">
        <v>0</v>
      </c>
      <c r="B10" s="64" t="s">
        <v>2</v>
      </c>
      <c r="C10" s="68" t="s">
        <v>3</v>
      </c>
      <c r="D10" s="68" t="s">
        <v>4</v>
      </c>
      <c r="E10" s="76" t="s">
        <v>5</v>
      </c>
      <c r="F10" s="76" t="s">
        <v>6</v>
      </c>
      <c r="G10" s="76" t="s">
        <v>7</v>
      </c>
      <c r="H10" s="76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</row>
    <row r="11" spans="1:33" s="5" customFormat="1" ht="47.25" x14ac:dyDescent="0.25">
      <c r="A11" s="64"/>
      <c r="B11" s="64"/>
      <c r="C11" s="68"/>
      <c r="D11" s="68"/>
      <c r="E11" s="76"/>
      <c r="F11" s="76"/>
      <c r="G11" s="77" t="s">
        <v>8</v>
      </c>
      <c r="H11" s="77" t="s">
        <v>9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</row>
    <row r="12" spans="1:33" ht="18" customHeight="1" x14ac:dyDescent="0.25">
      <c r="A12" s="61">
        <v>1</v>
      </c>
      <c r="B12" s="19" t="s">
        <v>33</v>
      </c>
      <c r="C12" s="42"/>
      <c r="D12" s="42"/>
      <c r="E12" s="78"/>
      <c r="F12" s="79">
        <f>F13+F17+F18</f>
        <v>3249155</v>
      </c>
      <c r="G12" s="80">
        <f>SUM(G14:G16)</f>
        <v>0</v>
      </c>
      <c r="H12" s="81">
        <f>F12-G12</f>
        <v>3249155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</row>
    <row r="13" spans="1:33" ht="15.75" x14ac:dyDescent="0.25">
      <c r="A13" s="62"/>
      <c r="B13" s="20" t="s">
        <v>34</v>
      </c>
      <c r="C13" s="42"/>
      <c r="D13" s="42"/>
      <c r="E13" s="78"/>
      <c r="F13" s="79">
        <f>F14+F15+F16</f>
        <v>2709035</v>
      </c>
      <c r="G13" s="78"/>
      <c r="H13" s="81">
        <f t="shared" ref="H13:H36" si="0">F13-G13</f>
        <v>2709035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</row>
    <row r="14" spans="1:33" ht="15.75" x14ac:dyDescent="0.25">
      <c r="A14" s="62"/>
      <c r="B14" s="20" t="s">
        <v>47</v>
      </c>
      <c r="C14" s="42" t="s">
        <v>25</v>
      </c>
      <c r="D14" s="42">
        <v>7</v>
      </c>
      <c r="E14" s="83">
        <v>187005</v>
      </c>
      <c r="F14" s="78">
        <f>E14*D14</f>
        <v>1309035</v>
      </c>
      <c r="G14" s="83"/>
      <c r="H14" s="82">
        <f t="shared" si="0"/>
        <v>1309035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</row>
    <row r="15" spans="1:33" ht="15.75" x14ac:dyDescent="0.25">
      <c r="A15" s="62"/>
      <c r="B15" s="20" t="s">
        <v>48</v>
      </c>
      <c r="C15" s="42" t="s">
        <v>25</v>
      </c>
      <c r="D15" s="42">
        <v>7</v>
      </c>
      <c r="E15" s="83">
        <v>100000</v>
      </c>
      <c r="F15" s="78">
        <f t="shared" ref="F15:F16" si="1">E15*D15</f>
        <v>700000</v>
      </c>
      <c r="G15" s="83"/>
      <c r="H15" s="82">
        <f t="shared" si="0"/>
        <v>700000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</row>
    <row r="16" spans="1:33" ht="15.75" x14ac:dyDescent="0.25">
      <c r="A16" s="62"/>
      <c r="B16" s="20" t="s">
        <v>49</v>
      </c>
      <c r="C16" s="42" t="s">
        <v>25</v>
      </c>
      <c r="D16" s="42">
        <v>7</v>
      </c>
      <c r="E16" s="83">
        <v>100000</v>
      </c>
      <c r="F16" s="78">
        <f t="shared" si="1"/>
        <v>700000</v>
      </c>
      <c r="G16" s="83"/>
      <c r="H16" s="82">
        <f t="shared" si="0"/>
        <v>700000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</row>
    <row r="17" spans="1:33" ht="37.35" customHeight="1" x14ac:dyDescent="0.25">
      <c r="A17" s="38"/>
      <c r="B17" s="20" t="s">
        <v>50</v>
      </c>
      <c r="C17" s="42" t="s">
        <v>25</v>
      </c>
      <c r="D17" s="42">
        <v>7</v>
      </c>
      <c r="E17" s="83">
        <v>27000</v>
      </c>
      <c r="F17" s="78">
        <f>E17*D17</f>
        <v>189000</v>
      </c>
      <c r="G17" s="83"/>
      <c r="H17" s="82">
        <f t="shared" si="0"/>
        <v>189000</v>
      </c>
    </row>
    <row r="18" spans="1:33" ht="15.75" x14ac:dyDescent="0.25">
      <c r="A18" s="38"/>
      <c r="B18" s="39" t="s">
        <v>46</v>
      </c>
      <c r="C18" s="42" t="s">
        <v>25</v>
      </c>
      <c r="D18" s="42">
        <v>7</v>
      </c>
      <c r="E18" s="83">
        <v>50160</v>
      </c>
      <c r="F18" s="78">
        <f>E18*D18</f>
        <v>351120</v>
      </c>
      <c r="G18" s="83"/>
      <c r="H18" s="82">
        <f t="shared" si="0"/>
        <v>351120</v>
      </c>
    </row>
    <row r="19" spans="1:33" ht="18" customHeight="1" x14ac:dyDescent="0.25">
      <c r="A19" s="63"/>
      <c r="B19" s="21" t="s">
        <v>35</v>
      </c>
      <c r="C19" s="43"/>
      <c r="D19" s="44"/>
      <c r="E19" s="84"/>
      <c r="F19" s="85">
        <f>F20+F22+F29+F32+F21</f>
        <v>7070993</v>
      </c>
      <c r="G19" s="84"/>
      <c r="H19" s="81">
        <f t="shared" si="0"/>
        <v>7070993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</row>
    <row r="20" spans="1:33" ht="15.75" x14ac:dyDescent="0.25">
      <c r="A20" s="63"/>
      <c r="B20" s="22" t="s">
        <v>29</v>
      </c>
      <c r="C20" s="45" t="s">
        <v>25</v>
      </c>
      <c r="D20" s="46">
        <v>7</v>
      </c>
      <c r="E20" s="86">
        <v>70000</v>
      </c>
      <c r="F20" s="86">
        <f>E20*D20</f>
        <v>490000</v>
      </c>
      <c r="G20" s="78"/>
      <c r="H20" s="82">
        <f t="shared" si="0"/>
        <v>490000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</row>
    <row r="21" spans="1:33" ht="15.75" x14ac:dyDescent="0.25">
      <c r="A21" s="41"/>
      <c r="B21" s="22" t="s">
        <v>58</v>
      </c>
      <c r="C21" s="105" t="s">
        <v>32</v>
      </c>
      <c r="D21" s="105">
        <v>1</v>
      </c>
      <c r="E21" s="106">
        <v>242575</v>
      </c>
      <c r="F21" s="106">
        <f>E21*D21</f>
        <v>242575</v>
      </c>
      <c r="G21" s="107"/>
      <c r="H21" s="82">
        <f t="shared" si="0"/>
        <v>242575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</row>
    <row r="22" spans="1:33" ht="99.75" customHeight="1" x14ac:dyDescent="0.25">
      <c r="A22" s="62">
        <v>5</v>
      </c>
      <c r="B22" s="23" t="s">
        <v>36</v>
      </c>
      <c r="C22" s="47"/>
      <c r="D22" s="47"/>
      <c r="E22" s="87"/>
      <c r="F22" s="88">
        <f>F23+F24+F25+F26</f>
        <v>4050000</v>
      </c>
      <c r="G22" s="89"/>
      <c r="H22" s="81">
        <f t="shared" si="0"/>
        <v>4050000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</row>
    <row r="23" spans="1:33" ht="15.75" x14ac:dyDescent="0.25">
      <c r="A23" s="62"/>
      <c r="B23" s="24" t="s">
        <v>52</v>
      </c>
      <c r="C23" s="47" t="s">
        <v>32</v>
      </c>
      <c r="D23" s="47">
        <v>10</v>
      </c>
      <c r="E23" s="87">
        <v>300000</v>
      </c>
      <c r="F23" s="87">
        <f>E23*D23</f>
        <v>3000000</v>
      </c>
      <c r="G23" s="89"/>
      <c r="H23" s="82">
        <f t="shared" si="0"/>
        <v>3000000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</row>
    <row r="24" spans="1:33" ht="31.5" x14ac:dyDescent="0.25">
      <c r="A24" s="40"/>
      <c r="B24" s="24" t="s">
        <v>53</v>
      </c>
      <c r="C24" s="47" t="s">
        <v>32</v>
      </c>
      <c r="D24" s="47">
        <v>1</v>
      </c>
      <c r="E24" s="87">
        <v>450000</v>
      </c>
      <c r="F24" s="87">
        <f>E24*D24</f>
        <v>450000</v>
      </c>
      <c r="G24" s="89"/>
      <c r="H24" s="82">
        <f t="shared" ref="H24" si="2">F24-G24</f>
        <v>450000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</row>
    <row r="25" spans="1:33" ht="15.75" x14ac:dyDescent="0.25">
      <c r="A25" s="40"/>
      <c r="B25" s="31" t="s">
        <v>28</v>
      </c>
      <c r="C25" s="47" t="s">
        <v>32</v>
      </c>
      <c r="D25" s="47">
        <v>1</v>
      </c>
      <c r="E25" s="87">
        <v>450000</v>
      </c>
      <c r="F25" s="87">
        <f>D25*E25</f>
        <v>450000</v>
      </c>
      <c r="G25" s="89"/>
      <c r="H25" s="82">
        <f>F25-G25</f>
        <v>450000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</row>
    <row r="26" spans="1:33" ht="15.75" x14ac:dyDescent="0.25">
      <c r="A26" s="25"/>
      <c r="B26" s="26" t="s">
        <v>30</v>
      </c>
      <c r="C26" s="47"/>
      <c r="D26" s="47"/>
      <c r="E26" s="87"/>
      <c r="F26" s="88">
        <f>F27+F28</f>
        <v>150000</v>
      </c>
      <c r="G26" s="89"/>
      <c r="H26" s="81">
        <f t="shared" si="0"/>
        <v>150000</v>
      </c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</row>
    <row r="27" spans="1:33" ht="15.75" x14ac:dyDescent="0.25">
      <c r="A27" s="25"/>
      <c r="B27" s="24" t="s">
        <v>26</v>
      </c>
      <c r="C27" s="47" t="s">
        <v>31</v>
      </c>
      <c r="D27" s="47">
        <v>300</v>
      </c>
      <c r="E27" s="87">
        <v>400</v>
      </c>
      <c r="F27" s="87">
        <f>D27*E27</f>
        <v>120000</v>
      </c>
      <c r="G27" s="89"/>
      <c r="H27" s="82">
        <f t="shared" si="0"/>
        <v>120000</v>
      </c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</row>
    <row r="28" spans="1:33" ht="15.75" x14ac:dyDescent="0.25">
      <c r="A28" s="25"/>
      <c r="B28" s="31" t="s">
        <v>27</v>
      </c>
      <c r="C28" s="47" t="s">
        <v>31</v>
      </c>
      <c r="D28" s="47">
        <v>300</v>
      </c>
      <c r="E28" s="87">
        <v>100</v>
      </c>
      <c r="F28" s="87">
        <f t="shared" ref="F28" si="3">D28*E28</f>
        <v>30000</v>
      </c>
      <c r="G28" s="89"/>
      <c r="H28" s="82">
        <f t="shared" si="0"/>
        <v>30000</v>
      </c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</row>
    <row r="29" spans="1:33" ht="77.25" customHeight="1" x14ac:dyDescent="0.25">
      <c r="A29" s="62">
        <v>7</v>
      </c>
      <c r="B29" s="26" t="s">
        <v>37</v>
      </c>
      <c r="C29" s="27"/>
      <c r="D29" s="27"/>
      <c r="E29" s="90"/>
      <c r="F29" s="91">
        <f>F31+F30</f>
        <v>1100000</v>
      </c>
      <c r="G29" s="90"/>
      <c r="H29" s="81">
        <f t="shared" si="0"/>
        <v>1100000</v>
      </c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</row>
    <row r="30" spans="1:33" ht="19.5" customHeight="1" x14ac:dyDescent="0.25">
      <c r="A30" s="62"/>
      <c r="B30" s="24" t="s">
        <v>54</v>
      </c>
      <c r="C30" s="48" t="s">
        <v>32</v>
      </c>
      <c r="D30" s="49">
        <v>1</v>
      </c>
      <c r="E30" s="89">
        <v>400000</v>
      </c>
      <c r="F30" s="89">
        <f>E30*D30</f>
        <v>400000</v>
      </c>
      <c r="G30" s="89"/>
      <c r="H30" s="82">
        <f t="shared" si="0"/>
        <v>400000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</row>
    <row r="31" spans="1:33" ht="15.75" x14ac:dyDescent="0.25">
      <c r="A31" s="62"/>
      <c r="B31" s="24" t="s">
        <v>55</v>
      </c>
      <c r="C31" s="48" t="s">
        <v>25</v>
      </c>
      <c r="D31" s="49">
        <v>7</v>
      </c>
      <c r="E31" s="89">
        <v>100000</v>
      </c>
      <c r="F31" s="89">
        <f>E31*D31</f>
        <v>700000</v>
      </c>
      <c r="G31" s="89"/>
      <c r="H31" s="82">
        <f t="shared" si="0"/>
        <v>700000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</row>
    <row r="32" spans="1:33" ht="63" x14ac:dyDescent="0.25">
      <c r="A32" s="62">
        <v>6</v>
      </c>
      <c r="B32" s="26" t="s">
        <v>39</v>
      </c>
      <c r="C32" s="48"/>
      <c r="D32" s="49"/>
      <c r="E32" s="89"/>
      <c r="F32" s="92">
        <f>F34+F33+F35</f>
        <v>1188418</v>
      </c>
      <c r="G32" s="89"/>
      <c r="H32" s="81">
        <f t="shared" si="0"/>
        <v>1188418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</row>
    <row r="33" spans="1:33" ht="15.75" x14ac:dyDescent="0.25">
      <c r="A33" s="62"/>
      <c r="B33" s="24" t="s">
        <v>43</v>
      </c>
      <c r="C33" s="48" t="s">
        <v>44</v>
      </c>
      <c r="D33" s="49">
        <v>1</v>
      </c>
      <c r="E33" s="89">
        <v>288418</v>
      </c>
      <c r="F33" s="89">
        <v>288418</v>
      </c>
      <c r="G33" s="89"/>
      <c r="H33" s="82">
        <f t="shared" si="0"/>
        <v>288418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</row>
    <row r="34" spans="1:33" ht="15.75" x14ac:dyDescent="0.25">
      <c r="A34" s="62"/>
      <c r="B34" s="28" t="s">
        <v>56</v>
      </c>
      <c r="C34" s="27" t="s">
        <v>32</v>
      </c>
      <c r="D34" s="27">
        <v>1</v>
      </c>
      <c r="E34" s="90">
        <v>500000</v>
      </c>
      <c r="F34" s="90">
        <f>E34*D34</f>
        <v>500000</v>
      </c>
      <c r="G34" s="90"/>
      <c r="H34" s="82">
        <f t="shared" si="0"/>
        <v>500000</v>
      </c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</row>
    <row r="35" spans="1:33" ht="15.75" x14ac:dyDescent="0.25">
      <c r="A35" s="62"/>
      <c r="B35" s="102" t="s">
        <v>57</v>
      </c>
      <c r="C35" s="27" t="s">
        <v>32</v>
      </c>
      <c r="D35" s="103">
        <v>1</v>
      </c>
      <c r="E35" s="104">
        <v>400000</v>
      </c>
      <c r="F35" s="90">
        <f>E35*D35</f>
        <v>400000</v>
      </c>
      <c r="G35" s="104"/>
      <c r="H35" s="82">
        <f t="shared" si="0"/>
        <v>400000</v>
      </c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</row>
    <row r="36" spans="1:33" ht="15.75" x14ac:dyDescent="0.25">
      <c r="A36" s="62"/>
      <c r="B36" s="29" t="s">
        <v>24</v>
      </c>
      <c r="C36" s="50"/>
      <c r="D36" s="50"/>
      <c r="E36" s="79"/>
      <c r="F36" s="93">
        <f>F12+F19</f>
        <v>10320148</v>
      </c>
      <c r="G36" s="79"/>
      <c r="H36" s="81">
        <f t="shared" si="0"/>
        <v>10320148</v>
      </c>
      <c r="I36" s="32"/>
      <c r="J36" s="73">
        <f>10320148-H36</f>
        <v>0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</row>
    <row r="37" spans="1:33" ht="15.75" x14ac:dyDescent="0.25">
      <c r="A37" s="2"/>
      <c r="B37" s="13"/>
      <c r="C37" s="53"/>
      <c r="D37" s="53"/>
      <c r="E37" s="94"/>
      <c r="F37" s="94"/>
      <c r="G37" s="94"/>
      <c r="H37" s="94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</row>
    <row r="38" spans="1:33" ht="15.75" x14ac:dyDescent="0.25">
      <c r="A38" s="69" t="s">
        <v>10</v>
      </c>
      <c r="B38" s="69"/>
      <c r="C38" s="69"/>
      <c r="D38" s="69"/>
      <c r="E38" s="69"/>
      <c r="F38" s="69"/>
      <c r="G38" s="69"/>
      <c r="H38" s="69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</row>
    <row r="39" spans="1:33" s="3" customFormat="1" ht="12.75" x14ac:dyDescent="0.2">
      <c r="A39" s="7"/>
      <c r="B39" s="7"/>
      <c r="C39" s="54"/>
      <c r="D39" s="54"/>
      <c r="E39" s="95"/>
      <c r="F39" s="95"/>
      <c r="G39" s="95"/>
      <c r="H39" s="95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</row>
    <row r="40" spans="1:33" s="8" customFormat="1" ht="18.75" x14ac:dyDescent="0.3">
      <c r="A40" s="70" t="s">
        <v>41</v>
      </c>
      <c r="B40" s="70"/>
      <c r="C40" s="70"/>
      <c r="D40" s="70"/>
      <c r="E40" s="70"/>
      <c r="F40" s="70"/>
      <c r="G40" s="70"/>
      <c r="H40" s="70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s="3" customFormat="1" ht="12.75" x14ac:dyDescent="0.2">
      <c r="A41" s="6"/>
      <c r="C41" s="55"/>
      <c r="D41" s="55"/>
      <c r="E41" s="96"/>
      <c r="F41" s="96"/>
      <c r="G41" s="96"/>
      <c r="H41" s="96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</row>
    <row r="42" spans="1:33" s="10" customFormat="1" ht="15.75" customHeight="1" x14ac:dyDescent="0.25">
      <c r="A42" s="71" t="s">
        <v>42</v>
      </c>
      <c r="B42" s="71"/>
      <c r="C42" s="71"/>
      <c r="D42" s="71"/>
      <c r="E42" s="71"/>
      <c r="F42" s="71"/>
      <c r="G42" s="71"/>
      <c r="H42" s="71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</row>
    <row r="43" spans="1:33" s="11" customFormat="1" ht="12.75" x14ac:dyDescent="0.2">
      <c r="A43" s="35"/>
      <c r="B43" s="35"/>
      <c r="C43" s="56"/>
      <c r="D43" s="56"/>
      <c r="E43" s="97"/>
      <c r="F43" s="97"/>
      <c r="G43" s="97"/>
      <c r="H43" s="97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</row>
    <row r="44" spans="1:33" s="10" customFormat="1" ht="15.75" customHeight="1" x14ac:dyDescent="0.25">
      <c r="A44" s="71" t="s">
        <v>40</v>
      </c>
      <c r="B44" s="71"/>
      <c r="C44" s="71"/>
      <c r="D44" s="71"/>
      <c r="E44" s="71"/>
      <c r="F44" s="71"/>
      <c r="G44" s="71"/>
      <c r="H44" s="71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</row>
    <row r="45" spans="1:33" s="10" customFormat="1" ht="15.75" x14ac:dyDescent="0.25">
      <c r="A45" s="36"/>
      <c r="B45" s="36" t="s">
        <v>11</v>
      </c>
      <c r="C45" s="57"/>
      <c r="D45" s="57"/>
      <c r="E45" s="98"/>
      <c r="F45" s="98"/>
      <c r="G45" s="98"/>
      <c r="H45" s="98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</row>
    <row r="46" spans="1:33" s="3" customFormat="1" ht="12.75" x14ac:dyDescent="0.2">
      <c r="A46" s="72"/>
      <c r="B46" s="72"/>
      <c r="C46" s="72"/>
      <c r="D46" s="72"/>
      <c r="E46" s="72"/>
      <c r="F46" s="72"/>
      <c r="G46" s="72"/>
      <c r="H46" s="72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</row>
    <row r="47" spans="1:33" s="8" customFormat="1" ht="18.75" x14ac:dyDescent="0.3">
      <c r="A47" s="70" t="s">
        <v>12</v>
      </c>
      <c r="B47" s="70"/>
      <c r="C47" s="70"/>
      <c r="D47" s="70"/>
      <c r="E47" s="70"/>
      <c r="F47" s="70"/>
      <c r="G47" s="70"/>
      <c r="H47" s="70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3" s="3" customFormat="1" ht="12.75" x14ac:dyDescent="0.2">
      <c r="A48" s="6"/>
      <c r="C48" s="55"/>
      <c r="D48" s="55"/>
      <c r="E48" s="96"/>
      <c r="F48" s="96"/>
      <c r="G48" s="96"/>
      <c r="H48" s="96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</row>
    <row r="49" spans="1:33" ht="15.75" x14ac:dyDescent="0.25">
      <c r="A49" s="67" t="s">
        <v>13</v>
      </c>
      <c r="B49" s="67"/>
      <c r="C49" s="67"/>
      <c r="D49" s="67"/>
      <c r="E49" s="67"/>
      <c r="F49" s="67"/>
      <c r="G49" s="67"/>
      <c r="H49" s="67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</row>
    <row r="50" spans="1:33" s="3" customFormat="1" ht="12.75" x14ac:dyDescent="0.2">
      <c r="A50" s="14"/>
      <c r="B50" s="14"/>
      <c r="C50" s="58"/>
      <c r="D50" s="58"/>
      <c r="E50" s="99"/>
      <c r="F50" s="99"/>
      <c r="G50" s="99"/>
      <c r="H50" s="99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</row>
    <row r="51" spans="1:33" ht="15.75" x14ac:dyDescent="0.25">
      <c r="A51" s="12" t="s">
        <v>14</v>
      </c>
      <c r="B51" s="12"/>
      <c r="C51" s="59"/>
      <c r="D51" s="59"/>
      <c r="E51" s="100"/>
      <c r="F51" s="100"/>
      <c r="G51" s="100"/>
      <c r="H51" s="100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</row>
    <row r="52" spans="1:33" s="3" customFormat="1" ht="12.75" x14ac:dyDescent="0.2">
      <c r="A52" s="14"/>
      <c r="B52" s="14"/>
      <c r="C52" s="58"/>
      <c r="D52" s="58"/>
      <c r="E52" s="99"/>
      <c r="F52" s="99"/>
      <c r="G52" s="99"/>
      <c r="H52" s="99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</row>
    <row r="53" spans="1:33" ht="15.75" x14ac:dyDescent="0.25">
      <c r="A53" s="12" t="s">
        <v>23</v>
      </c>
      <c r="B53" s="12"/>
      <c r="C53" s="59"/>
      <c r="D53" s="59"/>
      <c r="E53" s="100"/>
      <c r="F53" s="100"/>
      <c r="G53" s="100"/>
      <c r="H53" s="100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</row>
    <row r="54" spans="1:33" ht="15.75" x14ac:dyDescent="0.25">
      <c r="A54" s="12"/>
      <c r="B54" s="12" t="s">
        <v>11</v>
      </c>
      <c r="C54" s="59"/>
      <c r="D54" s="59"/>
      <c r="E54" s="100"/>
      <c r="F54" s="100"/>
      <c r="G54" s="100"/>
      <c r="H54" s="100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</row>
    <row r="55" spans="1:33" s="3" customFormat="1" ht="12.75" x14ac:dyDescent="0.2">
      <c r="A55" s="14"/>
      <c r="B55" s="14"/>
      <c r="C55" s="58"/>
      <c r="D55" s="58"/>
      <c r="E55" s="99"/>
      <c r="F55" s="99"/>
      <c r="G55" s="99"/>
      <c r="H55" s="99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</row>
    <row r="56" spans="1:33" ht="15.75" x14ac:dyDescent="0.25">
      <c r="A56" s="12" t="s">
        <v>15</v>
      </c>
      <c r="B56" s="12"/>
      <c r="C56" s="59"/>
      <c r="D56" s="59"/>
      <c r="E56" s="100"/>
      <c r="F56" s="100"/>
      <c r="G56" s="100"/>
      <c r="H56" s="100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</row>
    <row r="57" spans="1:33" s="3" customFormat="1" ht="12.75" x14ac:dyDescent="0.2">
      <c r="A57" s="14"/>
      <c r="B57" s="14"/>
      <c r="C57" s="58"/>
      <c r="D57" s="58"/>
      <c r="E57" s="99"/>
      <c r="F57" s="99"/>
      <c r="G57" s="99"/>
      <c r="H57" s="99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</row>
    <row r="58" spans="1:33" ht="15.75" x14ac:dyDescent="0.25">
      <c r="A58" s="12" t="s">
        <v>18</v>
      </c>
      <c r="B58" s="12"/>
      <c r="C58" s="59"/>
      <c r="D58" s="59"/>
      <c r="E58" s="100"/>
      <c r="F58" s="100"/>
      <c r="G58" s="100"/>
      <c r="H58" s="100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</row>
    <row r="59" spans="1:33" s="3" customFormat="1" ht="12.75" x14ac:dyDescent="0.2">
      <c r="A59" s="4"/>
      <c r="C59" s="55"/>
      <c r="D59" s="55"/>
      <c r="E59" s="96"/>
      <c r="F59" s="96"/>
      <c r="G59" s="96"/>
      <c r="H59" s="96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</row>
    <row r="60" spans="1:33" ht="15.75" x14ac:dyDescent="0.25">
      <c r="A60" s="1" t="s">
        <v>16</v>
      </c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</row>
    <row r="61" spans="1:33" s="3" customFormat="1" ht="12.75" x14ac:dyDescent="0.2">
      <c r="A61" s="4"/>
      <c r="C61" s="55"/>
      <c r="D61" s="55"/>
      <c r="E61" s="96"/>
      <c r="F61" s="96"/>
      <c r="G61" s="96"/>
      <c r="H61" s="96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</row>
    <row r="62" spans="1:33" ht="15.75" x14ac:dyDescent="0.25">
      <c r="A62" s="12" t="s">
        <v>18</v>
      </c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</row>
    <row r="63" spans="1:33" s="3" customFormat="1" ht="12.75" x14ac:dyDescent="0.2">
      <c r="A63" s="9"/>
      <c r="C63" s="55"/>
      <c r="D63" s="55"/>
      <c r="E63" s="96"/>
      <c r="F63" s="96"/>
      <c r="G63" s="96"/>
      <c r="H63" s="96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</row>
    <row r="64" spans="1:33" ht="15.75" x14ac:dyDescent="0.25">
      <c r="A64" s="1" t="s">
        <v>17</v>
      </c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</row>
    <row r="65" spans="1:33" s="3" customFormat="1" ht="12.75" x14ac:dyDescent="0.2">
      <c r="A65" s="4"/>
      <c r="C65" s="55"/>
      <c r="D65" s="55"/>
      <c r="E65" s="96"/>
      <c r="F65" s="96"/>
      <c r="G65" s="96"/>
      <c r="H65" s="96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</row>
    <row r="66" spans="1:33" ht="15.75" x14ac:dyDescent="0.25">
      <c r="A66" s="12" t="s">
        <v>19</v>
      </c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</row>
    <row r="67" spans="1:33" ht="15.75" x14ac:dyDescent="0.25">
      <c r="A67" s="30"/>
      <c r="B67" s="16"/>
      <c r="C67" s="51"/>
      <c r="D67" s="51"/>
      <c r="E67" s="74"/>
      <c r="F67" s="74"/>
      <c r="G67" s="74"/>
      <c r="H67" s="74"/>
    </row>
    <row r="68" spans="1:33" ht="15.75" x14ac:dyDescent="0.25">
      <c r="A68" s="16"/>
    </row>
  </sheetData>
  <mergeCells count="22">
    <mergeCell ref="A49:H49"/>
    <mergeCell ref="A38:H38"/>
    <mergeCell ref="A40:H40"/>
    <mergeCell ref="A44:H44"/>
    <mergeCell ref="A46:H46"/>
    <mergeCell ref="A47:H47"/>
    <mergeCell ref="A42:H42"/>
    <mergeCell ref="A19:A20"/>
    <mergeCell ref="A10:A11"/>
    <mergeCell ref="A1:H1"/>
    <mergeCell ref="A5:H5"/>
    <mergeCell ref="A7:H7"/>
    <mergeCell ref="A8:H8"/>
    <mergeCell ref="A9:H9"/>
    <mergeCell ref="B10:B11"/>
    <mergeCell ref="C10:C11"/>
    <mergeCell ref="D10:D11"/>
    <mergeCell ref="E10:E11"/>
    <mergeCell ref="F10:F11"/>
    <mergeCell ref="G10:H10"/>
    <mergeCell ref="A2:H2"/>
    <mergeCell ref="A3:H3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Қосымша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2024-02-19T04:38:42Z</cp:lastPrinted>
  <dcterms:created xsi:type="dcterms:W3CDTF">2021-01-27T10:48:44Z</dcterms:created>
  <dcterms:modified xsi:type="dcterms:W3CDTF">2024-05-31T14:17:59Z</dcterms:modified>
</cp:coreProperties>
</file>