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ПРОЕКТЫ 20223\МИОР\ОФ «Международный Центр «Жария»\допик 2\"/>
    </mc:Choice>
  </mc:AlternateContent>
  <xr:revisionPtr revIDLastSave="0" documentId="13_ncr:1_{35822B89-10DA-4941-94AD-AC07EE2309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Лист1!$A$1:$I$94</definedName>
  </definedNames>
  <calcPr calcId="181029"/>
</workbook>
</file>

<file path=xl/calcChain.xml><?xml version="1.0" encoding="utf-8"?>
<calcChain xmlns="http://schemas.openxmlformats.org/spreadsheetml/2006/main">
  <c r="F15" i="1" l="1"/>
  <c r="H15" i="1" s="1"/>
  <c r="F16" i="1"/>
  <c r="H16" i="1"/>
  <c r="F17" i="1"/>
  <c r="H17" i="1" s="1"/>
  <c r="F18" i="1"/>
  <c r="H18" i="1"/>
  <c r="F19" i="1"/>
  <c r="H19" i="1" s="1"/>
  <c r="F20" i="1"/>
  <c r="H20" i="1"/>
  <c r="F21" i="1"/>
  <c r="H21" i="1" s="1"/>
  <c r="F22" i="1"/>
  <c r="H22" i="1"/>
  <c r="F23" i="1"/>
  <c r="H23" i="1" s="1"/>
  <c r="F24" i="1"/>
  <c r="H24" i="1"/>
  <c r="F25" i="1"/>
  <c r="H25" i="1" s="1"/>
  <c r="F27" i="1"/>
  <c r="H27" i="1"/>
  <c r="F30" i="1"/>
  <c r="H30" i="1" s="1"/>
  <c r="F31" i="1"/>
  <c r="H31" i="1"/>
  <c r="F32" i="1"/>
  <c r="H32" i="1" s="1"/>
  <c r="F34" i="1"/>
  <c r="H34" i="1"/>
  <c r="F35" i="1"/>
  <c r="H35" i="1" s="1"/>
  <c r="F36" i="1"/>
  <c r="H36" i="1"/>
  <c r="F37" i="1"/>
  <c r="H37" i="1" s="1"/>
  <c r="F38" i="1"/>
  <c r="H38" i="1"/>
  <c r="F39" i="1"/>
  <c r="H39" i="1" s="1"/>
  <c r="F40" i="1"/>
  <c r="H40" i="1"/>
  <c r="F41" i="1"/>
  <c r="H41" i="1" s="1"/>
  <c r="F42" i="1"/>
  <c r="H42" i="1"/>
  <c r="F43" i="1"/>
  <c r="H43" i="1" s="1"/>
  <c r="F44" i="1"/>
  <c r="H44" i="1"/>
  <c r="F45" i="1"/>
  <c r="H45" i="1" s="1"/>
  <c r="F47" i="1"/>
  <c r="H47" i="1"/>
  <c r="F48" i="1"/>
  <c r="H48" i="1" s="1"/>
  <c r="F49" i="1"/>
  <c r="H49" i="1"/>
  <c r="H51" i="1"/>
  <c r="F52" i="1"/>
  <c r="F50" i="1" s="1"/>
  <c r="H52" i="1"/>
  <c r="F53" i="1"/>
  <c r="H53" i="1"/>
  <c r="F54" i="1"/>
  <c r="H54" i="1"/>
  <c r="F55" i="1"/>
  <c r="H55" i="1"/>
  <c r="F56" i="1"/>
  <c r="H56" i="1"/>
  <c r="F14" i="1"/>
  <c r="F13" i="1"/>
  <c r="F12" i="1" s="1"/>
  <c r="F26" i="1"/>
  <c r="H26" i="1" s="1"/>
  <c r="F33" i="1"/>
  <c r="H14" i="1"/>
  <c r="D57" i="1"/>
  <c r="H12" i="1" l="1"/>
  <c r="F29" i="1"/>
  <c r="F57" i="1" s="1"/>
  <c r="H57" i="1" s="1"/>
  <c r="F46" i="1"/>
  <c r="F28" i="1" l="1"/>
  <c r="H28" i="1" s="1"/>
</calcChain>
</file>

<file path=xl/sharedStrings.xml><?xml version="1.0" encoding="utf-8"?>
<sst xmlns="http://schemas.openxmlformats.org/spreadsheetml/2006/main" count="104" uniqueCount="72">
  <si>
    <t>Грантополучатель: ОФ "Международный Центр "Жария"</t>
  </si>
  <si>
    <t>Сумма гранта: 45 000 000 (сорок пять миллионов) тенге</t>
  </si>
  <si>
    <t>№</t>
  </si>
  <si>
    <t>Статьи расходов</t>
  </si>
  <si>
    <t>Единица измерения</t>
  </si>
  <si>
    <t>Количество</t>
  </si>
  <si>
    <t>Всего, в тенге</t>
  </si>
  <si>
    <t>Стоимость, тенге</t>
  </si>
  <si>
    <t>Административные расходы:</t>
  </si>
  <si>
    <t>1) Заработная плата, в том числе:</t>
  </si>
  <si>
    <t>Руководитель проекта</t>
  </si>
  <si>
    <t>месяц</t>
  </si>
  <si>
    <t>Бухгалтер проекта</t>
  </si>
  <si>
    <t>Специалист по связям с общественностью</t>
  </si>
  <si>
    <t>Социальные отчисления и социальный налог</t>
  </si>
  <si>
    <t>Обязательное социальное медицинское страхование</t>
  </si>
  <si>
    <t>Банковские услуги</t>
  </si>
  <si>
    <t>Материально-техническое обеспечение:</t>
  </si>
  <si>
    <t>Телевизор LED UHD SMART</t>
  </si>
  <si>
    <t>шт</t>
  </si>
  <si>
    <t>Прямые расходы:</t>
  </si>
  <si>
    <t>Мероприятие 1. Организация круглого стола по запуску проекта с участием лидеров общественного мнения</t>
  </si>
  <si>
    <t>Аренда помещения</t>
  </si>
  <si>
    <t>услуга</t>
  </si>
  <si>
    <t>услуги кофе-брейка</t>
  </si>
  <si>
    <t>Раздаточные материалы (папка, блокнот, ручка, бейджик)</t>
  </si>
  <si>
    <t>Мероприятие 2. Запуск «Медиа школы репродуктивного здоровья»</t>
  </si>
  <si>
    <t>Оплата услуг координатора Медиа школы (привлеченный специалист)</t>
  </si>
  <si>
    <t>Создание сайта (портала), разработка дизайна, СЕО, хостиниг, покупка домена</t>
  </si>
  <si>
    <t>Разработка Telegram-бота</t>
  </si>
  <si>
    <t>Оплата услуги SMM-менеджера (привлеченный специалист)</t>
  </si>
  <si>
    <t>Оплата услуг психолога, горячая линия, подготовка роликов</t>
  </si>
  <si>
    <t>Оплата услуг гинеколога, горячая линия, подготовка роликов</t>
  </si>
  <si>
    <t>Оплата услуг уролога-андролога, горячая линия, подготовка роликов</t>
  </si>
  <si>
    <t>Оплата услуг репродуктолога, горячая линия, подготовка роликов</t>
  </si>
  <si>
    <t>Аренда анатомических муляжей и тренажеров</t>
  </si>
  <si>
    <t>Услуги видеосъемки роликов до 60 мин, монтаж</t>
  </si>
  <si>
    <t>Оплата услуг съемки Youtube подкастов, оплата услуг приглашенных гостей</t>
  </si>
  <si>
    <t>Аренда офисного помещения для Медиа-школы (20 человек*7,5*4000)</t>
  </si>
  <si>
    <t>Мероприятие 3. Подготовка лидеров молодежного движения</t>
  </si>
  <si>
    <t>Услуга трансляции с возможностью записи онлайн-марафона на 10 дней х 5 месяцев</t>
  </si>
  <si>
    <t>Привлечение квалифицированного тренера по марафону</t>
  </si>
  <si>
    <t>Финансовое поощрение лидеров для организации движения в своем регионе и привлечения единомышленников.  (сертификаты по 300 000 тенге)</t>
  </si>
  <si>
    <t xml:space="preserve">Мероприятие 4. Проведение Республиканского форума молодежи </t>
  </si>
  <si>
    <t>услуги привлечения тренеров для проведения форума и видных деятелей 2 чел</t>
  </si>
  <si>
    <t>услуги питания участников (обед)</t>
  </si>
  <si>
    <t>услуги питания участников (ужин)</t>
  </si>
  <si>
    <t>транспортировка участников с гостиницы до места проведения мероприятия и обратно</t>
  </si>
  <si>
    <t>Раздаточные материалы (папка, блокнот, ручка, бейджик, футболка)</t>
  </si>
  <si>
    <t>Итого:</t>
  </si>
  <si>
    <t>Руководитель проекта                                                 Мырхайдаров К.</t>
  </si>
  <si>
    <t>Бухгалтер                                                                     Досбаева Р.</t>
  </si>
  <si>
    <t>МП</t>
  </si>
  <si>
    <t>Председатель Правления</t>
  </si>
  <si>
    <t>Заместитель Председателя Правления</t>
  </si>
  <si>
    <t>Директор Департамента управления проектами</t>
  </si>
  <si>
    <t>Смета расходов по реализации социального проекта на 2023 год</t>
  </si>
  <si>
    <t>Тема гранта: Республиканское молодежное движение «Жастар денсаулығын сақтау» по сохранению репродуктивного здоровья молодежи Казахстана по направлению: «Проведение культуры профилактики и поддержания репродуктивно го здоровья молодежи»</t>
  </si>
  <si>
    <t>(согласно  заявке на предоставления государственного  грантов)</t>
  </si>
  <si>
    <t>Источники финансирования</t>
  </si>
  <si>
    <t>Заявитель (собственный вклад)</t>
  </si>
  <si>
    <t>Средства гранта</t>
  </si>
  <si>
    <t>Грантодатель:</t>
  </si>
  <si>
    <t xml:space="preserve">НАО «Центр поддержки гражданских инициатив» </t>
  </si>
  <si>
    <t>___________________ Диас Л.</t>
  </si>
  <si>
    <t>____________________  Ашкин А. А.</t>
  </si>
  <si>
    <t>____________________ Ахатаева Р.А.</t>
  </si>
  <si>
    <t>Главный менеджер Департамента управления проектами</t>
  </si>
  <si>
    <t>____________________ Байжиенова А.М.</t>
  </si>
  <si>
    <t>____________________ Жаксыбергенова К.Ж.</t>
  </si>
  <si>
    <t xml:space="preserve">Приложение № 1
 к  Дополнительному соглашению 
№2 от «       » ноября 2023 года 
Договора о предоставлении государственного 
гранта  от «10» апреля 2023 года №64
</t>
  </si>
  <si>
    <t xml:space="preserve">
Приложение № 2     
                            к Договору о предоставлении государственного гранта
                от «10» апреля 2023 года № 64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</si>
</sst>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#,##0\ _₸"/>
    <numFmt numFmtId="166" formatCode="_-* #,##0_-;\-* #,##0_-;_-* &quot;-&quot;??_-;_-@_-"/>
  </numFmts>
  <fonts count="15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5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0" fillId="5" borderId="1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right" vertical="center" wrapText="1"/>
    </xf>
    <xf numFmtId="0" fontId="14" fillId="5" borderId="1" xfId="0" applyFont="1" applyFill="1" applyBorder="1" applyAlignment="1">
      <alignment horizontal="righ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65" fontId="4" fillId="5" borderId="1" xfId="0" applyNumberFormat="1" applyFont="1" applyFill="1" applyBorder="1" applyAlignment="1">
      <alignment horizontal="right" vertical="center" wrapText="1"/>
    </xf>
    <xf numFmtId="166" fontId="4" fillId="5" borderId="1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3"/>
  <sheetViews>
    <sheetView tabSelected="1" view="pageBreakPreview" topLeftCell="A66" zoomScale="70" zoomScaleNormal="60" zoomScaleSheetLayoutView="70" workbookViewId="0">
      <selection activeCell="A72" sqref="A72:XFD93"/>
    </sheetView>
  </sheetViews>
  <sheetFormatPr defaultColWidth="8.85546875" defaultRowHeight="15" x14ac:dyDescent="0.25"/>
  <cols>
    <col min="1" max="1" width="5.85546875" style="1" customWidth="1"/>
    <col min="2" max="2" width="40.5703125" style="1" customWidth="1"/>
    <col min="3" max="3" width="15" style="1" customWidth="1"/>
    <col min="4" max="4" width="25.42578125" style="1" customWidth="1"/>
    <col min="5" max="5" width="30.28515625" style="1" customWidth="1"/>
    <col min="6" max="6" width="29.28515625" style="1" customWidth="1"/>
    <col min="7" max="7" width="16.28515625" style="1" customWidth="1"/>
    <col min="8" max="8" width="21.7109375" style="1" customWidth="1"/>
    <col min="9" max="16384" width="8.85546875" style="1"/>
  </cols>
  <sheetData>
    <row r="1" spans="1:9" customFormat="1" ht="134.25" customHeight="1" x14ac:dyDescent="0.3">
      <c r="A1" s="41" t="s">
        <v>70</v>
      </c>
      <c r="B1" s="42"/>
      <c r="C1" s="42"/>
      <c r="D1" s="42"/>
      <c r="E1" s="42"/>
      <c r="F1" s="42"/>
      <c r="G1" s="42"/>
      <c r="H1" s="42"/>
      <c r="I1" s="43"/>
    </row>
    <row r="2" spans="1:9" customFormat="1" ht="84.75" customHeight="1" x14ac:dyDescent="0.3">
      <c r="A2" s="41" t="s">
        <v>71</v>
      </c>
      <c r="B2" s="42"/>
      <c r="C2" s="42"/>
      <c r="D2" s="42"/>
      <c r="E2" s="42"/>
      <c r="F2" s="42"/>
      <c r="G2" s="42"/>
      <c r="H2" s="42"/>
      <c r="I2" s="43"/>
    </row>
    <row r="3" spans="1:9" ht="15.75" x14ac:dyDescent="0.25">
      <c r="A3" s="2"/>
    </row>
    <row r="4" spans="1:9" ht="17.45" customHeight="1" x14ac:dyDescent="0.25">
      <c r="A4" s="40" t="s">
        <v>56</v>
      </c>
      <c r="B4" s="40"/>
      <c r="C4" s="40"/>
      <c r="D4" s="40"/>
      <c r="E4" s="40"/>
      <c r="F4" s="40"/>
      <c r="G4" s="14"/>
      <c r="H4" s="14"/>
    </row>
    <row r="5" spans="1:9" ht="17.45" customHeight="1" x14ac:dyDescent="0.3">
      <c r="A5" s="39" t="s">
        <v>58</v>
      </c>
      <c r="B5" s="39"/>
      <c r="C5" s="39"/>
      <c r="D5" s="39"/>
      <c r="E5" s="39"/>
      <c r="F5" s="39"/>
      <c r="G5"/>
      <c r="H5"/>
    </row>
    <row r="6" spans="1:9" ht="30" customHeight="1" x14ac:dyDescent="0.25">
      <c r="A6" s="38" t="s">
        <v>0</v>
      </c>
      <c r="B6" s="38"/>
      <c r="C6" s="38"/>
      <c r="D6" s="38"/>
      <c r="E6" s="38"/>
      <c r="F6" s="38"/>
      <c r="G6" s="38"/>
      <c r="H6" s="38"/>
    </row>
    <row r="7" spans="1:9" ht="61.15" customHeight="1" x14ac:dyDescent="0.25">
      <c r="A7" s="49" t="s">
        <v>57</v>
      </c>
      <c r="B7" s="49"/>
      <c r="C7" s="49"/>
      <c r="D7" s="49"/>
      <c r="E7" s="49"/>
      <c r="F7" s="49"/>
      <c r="G7" s="49"/>
      <c r="H7" s="49"/>
    </row>
    <row r="8" spans="1:9" ht="18.75" x14ac:dyDescent="0.25">
      <c r="A8" s="38" t="s">
        <v>1</v>
      </c>
      <c r="B8" s="38"/>
      <c r="C8" s="38"/>
      <c r="D8" s="38"/>
      <c r="E8" s="38"/>
      <c r="F8" s="38"/>
      <c r="G8" s="38"/>
      <c r="H8" s="38"/>
    </row>
    <row r="9" spans="1:9" ht="18.75" x14ac:dyDescent="0.25">
      <c r="A9" s="3"/>
      <c r="B9" s="3"/>
      <c r="C9" s="3"/>
      <c r="D9" s="3"/>
      <c r="E9" s="3"/>
      <c r="F9" s="3"/>
      <c r="G9" s="3"/>
    </row>
    <row r="10" spans="1:9" ht="31.5" customHeight="1" x14ac:dyDescent="0.25">
      <c r="A10" s="45" t="s">
        <v>2</v>
      </c>
      <c r="B10" s="45" t="s">
        <v>3</v>
      </c>
      <c r="C10" s="45" t="s">
        <v>4</v>
      </c>
      <c r="D10" s="45" t="s">
        <v>5</v>
      </c>
      <c r="E10" s="46" t="s">
        <v>7</v>
      </c>
      <c r="F10" s="50" t="s">
        <v>6</v>
      </c>
      <c r="G10" s="48" t="s">
        <v>59</v>
      </c>
      <c r="H10" s="48"/>
    </row>
    <row r="11" spans="1:9" ht="15.6" customHeight="1" x14ac:dyDescent="0.25">
      <c r="A11" s="45"/>
      <c r="B11" s="45"/>
      <c r="C11" s="45"/>
      <c r="D11" s="45"/>
      <c r="E11" s="46"/>
      <c r="F11" s="50"/>
      <c r="G11" s="15" t="s">
        <v>60</v>
      </c>
      <c r="H11" s="15" t="s">
        <v>61</v>
      </c>
    </row>
    <row r="12" spans="1:9" ht="78.75" customHeight="1" x14ac:dyDescent="0.25">
      <c r="A12" s="26"/>
      <c r="B12" s="29" t="s">
        <v>8</v>
      </c>
      <c r="C12" s="28"/>
      <c r="D12" s="28"/>
      <c r="E12" s="28"/>
      <c r="F12" s="27">
        <f>F13+F20+F21+F22+F23+F24+F25</f>
        <v>8444927</v>
      </c>
      <c r="G12" s="28"/>
      <c r="H12" s="27">
        <f>F12</f>
        <v>8444927</v>
      </c>
    </row>
    <row r="13" spans="1:9" ht="42.75" customHeight="1" x14ac:dyDescent="0.25">
      <c r="A13" s="19"/>
      <c r="B13" s="30" t="s">
        <v>9</v>
      </c>
      <c r="C13" s="20"/>
      <c r="D13" s="20"/>
      <c r="E13" s="20"/>
      <c r="F13" s="21">
        <f>SUM(F14:F19)</f>
        <v>7743750</v>
      </c>
      <c r="G13" s="22"/>
      <c r="H13" s="22"/>
    </row>
    <row r="14" spans="1:9" ht="15.75" x14ac:dyDescent="0.25">
      <c r="A14" s="19"/>
      <c r="B14" s="31" t="s">
        <v>10</v>
      </c>
      <c r="C14" s="20" t="s">
        <v>11</v>
      </c>
      <c r="D14" s="20">
        <v>1</v>
      </c>
      <c r="E14" s="23">
        <v>288750</v>
      </c>
      <c r="F14" s="20">
        <f>D14*E14</f>
        <v>288750</v>
      </c>
      <c r="G14" s="22"/>
      <c r="H14" s="22">
        <f>F14</f>
        <v>288750</v>
      </c>
    </row>
    <row r="15" spans="1:9" ht="15.75" x14ac:dyDescent="0.25">
      <c r="A15" s="19"/>
      <c r="B15" s="31"/>
      <c r="C15" s="20"/>
      <c r="D15" s="20">
        <v>8</v>
      </c>
      <c r="E15" s="23">
        <v>385000</v>
      </c>
      <c r="F15" s="20">
        <f>D15*E15</f>
        <v>3080000</v>
      </c>
      <c r="G15" s="22"/>
      <c r="H15" s="22">
        <f t="shared" ref="H15:H57" si="0">F15</f>
        <v>3080000</v>
      </c>
    </row>
    <row r="16" spans="1:9" ht="15.75" x14ac:dyDescent="0.25">
      <c r="A16" s="19"/>
      <c r="B16" s="31" t="s">
        <v>12</v>
      </c>
      <c r="C16" s="20" t="s">
        <v>11</v>
      </c>
      <c r="D16" s="20">
        <v>1</v>
      </c>
      <c r="E16" s="23">
        <v>187500</v>
      </c>
      <c r="F16" s="20">
        <f t="shared" ref="F16:F25" si="1">D16*E16</f>
        <v>187500</v>
      </c>
      <c r="G16" s="22"/>
      <c r="H16" s="22">
        <f t="shared" si="0"/>
        <v>187500</v>
      </c>
    </row>
    <row r="17" spans="1:8" ht="15.75" x14ac:dyDescent="0.25">
      <c r="A17" s="19"/>
      <c r="B17" s="31"/>
      <c r="C17" s="20"/>
      <c r="D17" s="20">
        <v>8</v>
      </c>
      <c r="E17" s="23">
        <v>250000</v>
      </c>
      <c r="F17" s="20">
        <f t="shared" si="1"/>
        <v>2000000</v>
      </c>
      <c r="G17" s="22"/>
      <c r="H17" s="22">
        <f t="shared" si="0"/>
        <v>2000000</v>
      </c>
    </row>
    <row r="18" spans="1:8" ht="31.5" x14ac:dyDescent="0.25">
      <c r="A18" s="19"/>
      <c r="B18" s="31" t="s">
        <v>13</v>
      </c>
      <c r="C18" s="20" t="s">
        <v>11</v>
      </c>
      <c r="D18" s="20">
        <v>1</v>
      </c>
      <c r="E18" s="23">
        <v>187500</v>
      </c>
      <c r="F18" s="20">
        <f t="shared" si="1"/>
        <v>187500</v>
      </c>
      <c r="G18" s="22"/>
      <c r="H18" s="22">
        <f t="shared" si="0"/>
        <v>187500</v>
      </c>
    </row>
    <row r="19" spans="1:8" ht="47.45" customHeight="1" x14ac:dyDescent="0.25">
      <c r="A19" s="19"/>
      <c r="B19" s="31"/>
      <c r="C19" s="20"/>
      <c r="D19" s="20">
        <v>8</v>
      </c>
      <c r="E19" s="23">
        <v>250000</v>
      </c>
      <c r="F19" s="20">
        <f t="shared" si="1"/>
        <v>2000000</v>
      </c>
      <c r="G19" s="22"/>
      <c r="H19" s="22">
        <f t="shared" si="0"/>
        <v>2000000</v>
      </c>
    </row>
    <row r="20" spans="1:8" ht="58.15" customHeight="1" x14ac:dyDescent="0.25">
      <c r="A20" s="19"/>
      <c r="B20" s="32" t="s">
        <v>14</v>
      </c>
      <c r="C20" s="21" t="s">
        <v>11</v>
      </c>
      <c r="D20" s="21">
        <v>1</v>
      </c>
      <c r="E20" s="24">
        <v>20908</v>
      </c>
      <c r="F20" s="21">
        <f t="shared" si="1"/>
        <v>20908</v>
      </c>
      <c r="G20" s="22"/>
      <c r="H20" s="22">
        <f t="shared" si="0"/>
        <v>20908</v>
      </c>
    </row>
    <row r="21" spans="1:8" ht="15.75" x14ac:dyDescent="0.25">
      <c r="A21" s="19"/>
      <c r="B21" s="32"/>
      <c r="C21" s="21"/>
      <c r="D21" s="21">
        <v>8</v>
      </c>
      <c r="E21" s="24">
        <v>27878</v>
      </c>
      <c r="F21" s="21">
        <f t="shared" si="1"/>
        <v>223024</v>
      </c>
      <c r="G21" s="22"/>
      <c r="H21" s="22">
        <f t="shared" si="0"/>
        <v>223024</v>
      </c>
    </row>
    <row r="22" spans="1:8" ht="15.75" x14ac:dyDescent="0.25">
      <c r="A22" s="19"/>
      <c r="B22" s="32"/>
      <c r="C22" s="21"/>
      <c r="D22" s="21">
        <v>4</v>
      </c>
      <c r="E22" s="24">
        <v>46108</v>
      </c>
      <c r="F22" s="21">
        <f t="shared" si="1"/>
        <v>184432</v>
      </c>
      <c r="G22" s="22"/>
      <c r="H22" s="22">
        <f t="shared" si="0"/>
        <v>184432</v>
      </c>
    </row>
    <row r="23" spans="1:8" ht="31.5" x14ac:dyDescent="0.25">
      <c r="A23" s="19"/>
      <c r="B23" s="32" t="s">
        <v>15</v>
      </c>
      <c r="C23" s="21" t="s">
        <v>11</v>
      </c>
      <c r="D23" s="21">
        <v>1</v>
      </c>
      <c r="E23" s="24">
        <v>19913</v>
      </c>
      <c r="F23" s="21">
        <f t="shared" si="1"/>
        <v>19913</v>
      </c>
      <c r="G23" s="22"/>
      <c r="H23" s="22">
        <f t="shared" si="0"/>
        <v>19913</v>
      </c>
    </row>
    <row r="24" spans="1:8" ht="31.5" x14ac:dyDescent="0.25">
      <c r="A24" s="19"/>
      <c r="B24" s="32" t="s">
        <v>15</v>
      </c>
      <c r="C24" s="21" t="s">
        <v>11</v>
      </c>
      <c r="D24" s="21">
        <v>8</v>
      </c>
      <c r="E24" s="24">
        <v>26550</v>
      </c>
      <c r="F24" s="21">
        <f t="shared" si="1"/>
        <v>212400</v>
      </c>
      <c r="G24" s="22"/>
      <c r="H24" s="22">
        <f t="shared" si="0"/>
        <v>212400</v>
      </c>
    </row>
    <row r="25" spans="1:8" ht="15.75" x14ac:dyDescent="0.25">
      <c r="A25" s="19"/>
      <c r="B25" s="32" t="s">
        <v>16</v>
      </c>
      <c r="C25" s="21" t="s">
        <v>11</v>
      </c>
      <c r="D25" s="21">
        <v>9</v>
      </c>
      <c r="E25" s="24">
        <v>4500</v>
      </c>
      <c r="F25" s="21">
        <f t="shared" si="1"/>
        <v>40500</v>
      </c>
      <c r="G25" s="22"/>
      <c r="H25" s="22">
        <f t="shared" si="0"/>
        <v>40500</v>
      </c>
    </row>
    <row r="26" spans="1:8" ht="66" customHeight="1" x14ac:dyDescent="0.25">
      <c r="A26" s="16"/>
      <c r="B26" s="33" t="s">
        <v>17</v>
      </c>
      <c r="C26" s="18"/>
      <c r="D26" s="18"/>
      <c r="E26" s="34">
        <v>649450</v>
      </c>
      <c r="F26" s="17">
        <f>SUM(F27)</f>
        <v>649450</v>
      </c>
      <c r="G26" s="18"/>
      <c r="H26" s="17">
        <f>F26</f>
        <v>649450</v>
      </c>
    </row>
    <row r="27" spans="1:8" ht="15.75" x14ac:dyDescent="0.25">
      <c r="A27" s="19"/>
      <c r="B27" s="32" t="s">
        <v>18</v>
      </c>
      <c r="C27" s="20" t="s">
        <v>19</v>
      </c>
      <c r="D27" s="20">
        <v>1</v>
      </c>
      <c r="E27" s="23">
        <v>649450</v>
      </c>
      <c r="F27" s="20">
        <f>D27*E27</f>
        <v>649450</v>
      </c>
      <c r="G27" s="22"/>
      <c r="H27" s="22">
        <f t="shared" si="0"/>
        <v>649450</v>
      </c>
    </row>
    <row r="28" spans="1:8" ht="60" customHeight="1" x14ac:dyDescent="0.25">
      <c r="A28" s="16"/>
      <c r="B28" s="33" t="s">
        <v>20</v>
      </c>
      <c r="C28" s="18"/>
      <c r="D28" s="34"/>
      <c r="E28" s="34"/>
      <c r="F28" s="34">
        <f t="shared" ref="F28" si="2">F29+F33+F46+F50</f>
        <v>35905623</v>
      </c>
      <c r="G28" s="18"/>
      <c r="H28" s="34">
        <f>F28</f>
        <v>35905623</v>
      </c>
    </row>
    <row r="29" spans="1:8" ht="63" x14ac:dyDescent="0.25">
      <c r="A29" s="19"/>
      <c r="B29" s="30" t="s">
        <v>21</v>
      </c>
      <c r="C29" s="20"/>
      <c r="D29" s="20"/>
      <c r="E29" s="20"/>
      <c r="F29" s="21">
        <f>SUM(F30:F32)</f>
        <v>287500</v>
      </c>
      <c r="G29" s="22"/>
      <c r="H29" s="22"/>
    </row>
    <row r="30" spans="1:8" ht="15.75" x14ac:dyDescent="0.25">
      <c r="A30" s="19"/>
      <c r="B30" s="31" t="s">
        <v>22</v>
      </c>
      <c r="C30" s="20" t="s">
        <v>23</v>
      </c>
      <c r="D30" s="20">
        <v>1</v>
      </c>
      <c r="E30" s="23">
        <v>150000</v>
      </c>
      <c r="F30" s="20">
        <f t="shared" ref="F30:F56" si="3">D30*E30</f>
        <v>150000</v>
      </c>
      <c r="G30" s="22"/>
      <c r="H30" s="22">
        <f t="shared" si="0"/>
        <v>150000</v>
      </c>
    </row>
    <row r="31" spans="1:8" ht="15.75" x14ac:dyDescent="0.25">
      <c r="A31" s="19"/>
      <c r="B31" s="31" t="s">
        <v>24</v>
      </c>
      <c r="C31" s="20" t="s">
        <v>23</v>
      </c>
      <c r="D31" s="20">
        <v>25</v>
      </c>
      <c r="E31" s="23">
        <v>2500</v>
      </c>
      <c r="F31" s="20">
        <f t="shared" si="3"/>
        <v>62500</v>
      </c>
      <c r="G31" s="22"/>
      <c r="H31" s="22">
        <f t="shared" si="0"/>
        <v>62500</v>
      </c>
    </row>
    <row r="32" spans="1:8" ht="31.5" x14ac:dyDescent="0.25">
      <c r="A32" s="19"/>
      <c r="B32" s="31" t="s">
        <v>25</v>
      </c>
      <c r="C32" s="20" t="s">
        <v>23</v>
      </c>
      <c r="D32" s="20">
        <v>25</v>
      </c>
      <c r="E32" s="23">
        <v>3000</v>
      </c>
      <c r="F32" s="20">
        <f t="shared" si="3"/>
        <v>75000</v>
      </c>
      <c r="G32" s="22"/>
      <c r="H32" s="22">
        <f t="shared" si="0"/>
        <v>75000</v>
      </c>
    </row>
    <row r="33" spans="1:8" ht="31.5" x14ac:dyDescent="0.25">
      <c r="A33" s="19"/>
      <c r="B33" s="30" t="s">
        <v>26</v>
      </c>
      <c r="C33" s="20"/>
      <c r="D33" s="20"/>
      <c r="E33" s="23"/>
      <c r="F33" s="21">
        <f>SUM(F34:F45)</f>
        <v>21029200</v>
      </c>
      <c r="G33" s="22"/>
      <c r="H33" s="22"/>
    </row>
    <row r="34" spans="1:8" ht="31.5" x14ac:dyDescent="0.25">
      <c r="A34" s="19"/>
      <c r="B34" s="31" t="s">
        <v>27</v>
      </c>
      <c r="C34" s="20" t="s">
        <v>23</v>
      </c>
      <c r="D34" s="20">
        <v>9</v>
      </c>
      <c r="E34" s="23">
        <v>380000</v>
      </c>
      <c r="F34" s="20">
        <f t="shared" si="3"/>
        <v>3420000</v>
      </c>
      <c r="G34" s="22"/>
      <c r="H34" s="22">
        <f t="shared" si="0"/>
        <v>3420000</v>
      </c>
    </row>
    <row r="35" spans="1:8" ht="47.25" x14ac:dyDescent="0.25">
      <c r="A35" s="19"/>
      <c r="B35" s="31" t="s">
        <v>28</v>
      </c>
      <c r="C35" s="20" t="s">
        <v>23</v>
      </c>
      <c r="D35" s="20">
        <v>1</v>
      </c>
      <c r="E35" s="23">
        <v>1284200</v>
      </c>
      <c r="F35" s="20">
        <f t="shared" si="3"/>
        <v>1284200</v>
      </c>
      <c r="G35" s="22"/>
      <c r="H35" s="22">
        <f t="shared" si="0"/>
        <v>1284200</v>
      </c>
    </row>
    <row r="36" spans="1:8" ht="15.75" x14ac:dyDescent="0.25">
      <c r="A36" s="19"/>
      <c r="B36" s="31" t="s">
        <v>29</v>
      </c>
      <c r="C36" s="20" t="s">
        <v>23</v>
      </c>
      <c r="D36" s="20">
        <v>1</v>
      </c>
      <c r="E36" s="23">
        <v>100000</v>
      </c>
      <c r="F36" s="20">
        <f t="shared" si="3"/>
        <v>100000</v>
      </c>
      <c r="G36" s="22"/>
      <c r="H36" s="22">
        <f t="shared" si="0"/>
        <v>100000</v>
      </c>
    </row>
    <row r="37" spans="1:8" ht="31.5" x14ac:dyDescent="0.25">
      <c r="A37" s="19"/>
      <c r="B37" s="31" t="s">
        <v>30</v>
      </c>
      <c r="C37" s="20" t="s">
        <v>11</v>
      </c>
      <c r="D37" s="20">
        <v>9</v>
      </c>
      <c r="E37" s="23">
        <v>250000</v>
      </c>
      <c r="F37" s="20">
        <f t="shared" si="3"/>
        <v>2250000</v>
      </c>
      <c r="G37" s="22"/>
      <c r="H37" s="22">
        <f t="shared" si="0"/>
        <v>2250000</v>
      </c>
    </row>
    <row r="38" spans="1:8" ht="31.5" x14ac:dyDescent="0.25">
      <c r="A38" s="19"/>
      <c r="B38" s="31" t="s">
        <v>31</v>
      </c>
      <c r="C38" s="20" t="s">
        <v>23</v>
      </c>
      <c r="D38" s="20">
        <v>9</v>
      </c>
      <c r="E38" s="23">
        <v>150000</v>
      </c>
      <c r="F38" s="20">
        <f t="shared" si="3"/>
        <v>1350000</v>
      </c>
      <c r="G38" s="22"/>
      <c r="H38" s="22">
        <f t="shared" si="0"/>
        <v>1350000</v>
      </c>
    </row>
    <row r="39" spans="1:8" ht="31.5" x14ac:dyDescent="0.25">
      <c r="A39" s="19"/>
      <c r="B39" s="31" t="s">
        <v>32</v>
      </c>
      <c r="C39" s="20" t="s">
        <v>23</v>
      </c>
      <c r="D39" s="20">
        <v>9</v>
      </c>
      <c r="E39" s="23">
        <v>150000</v>
      </c>
      <c r="F39" s="20">
        <f t="shared" si="3"/>
        <v>1350000</v>
      </c>
      <c r="G39" s="22"/>
      <c r="H39" s="22">
        <f t="shared" si="0"/>
        <v>1350000</v>
      </c>
    </row>
    <row r="40" spans="1:8" ht="31.5" x14ac:dyDescent="0.25">
      <c r="A40" s="19"/>
      <c r="B40" s="31" t="s">
        <v>33</v>
      </c>
      <c r="C40" s="20" t="s">
        <v>23</v>
      </c>
      <c r="D40" s="20">
        <v>9</v>
      </c>
      <c r="E40" s="23">
        <v>150000</v>
      </c>
      <c r="F40" s="20">
        <f t="shared" si="3"/>
        <v>1350000</v>
      </c>
      <c r="G40" s="22"/>
      <c r="H40" s="22">
        <f t="shared" si="0"/>
        <v>1350000</v>
      </c>
    </row>
    <row r="41" spans="1:8" ht="31.5" x14ac:dyDescent="0.25">
      <c r="A41" s="19"/>
      <c r="B41" s="31" t="s">
        <v>34</v>
      </c>
      <c r="C41" s="20" t="s">
        <v>23</v>
      </c>
      <c r="D41" s="20">
        <v>9</v>
      </c>
      <c r="E41" s="23">
        <v>150000</v>
      </c>
      <c r="F41" s="20">
        <f t="shared" si="3"/>
        <v>1350000</v>
      </c>
      <c r="G41" s="22"/>
      <c r="H41" s="22">
        <f t="shared" si="0"/>
        <v>1350000</v>
      </c>
    </row>
    <row r="42" spans="1:8" ht="31.5" x14ac:dyDescent="0.25">
      <c r="A42" s="19"/>
      <c r="B42" s="31" t="s">
        <v>35</v>
      </c>
      <c r="C42" s="20" t="s">
        <v>23</v>
      </c>
      <c r="D42" s="20">
        <v>15</v>
      </c>
      <c r="E42" s="23">
        <v>20000</v>
      </c>
      <c r="F42" s="20">
        <f t="shared" si="3"/>
        <v>300000</v>
      </c>
      <c r="G42" s="22"/>
      <c r="H42" s="22">
        <f t="shared" si="0"/>
        <v>300000</v>
      </c>
    </row>
    <row r="43" spans="1:8" ht="31.5" x14ac:dyDescent="0.25">
      <c r="A43" s="19"/>
      <c r="B43" s="31" t="s">
        <v>36</v>
      </c>
      <c r="C43" s="20" t="s">
        <v>23</v>
      </c>
      <c r="D43" s="20">
        <v>15</v>
      </c>
      <c r="E43" s="23">
        <v>125000</v>
      </c>
      <c r="F43" s="20">
        <f t="shared" si="3"/>
        <v>1875000</v>
      </c>
      <c r="G43" s="22"/>
      <c r="H43" s="22">
        <f t="shared" si="0"/>
        <v>1875000</v>
      </c>
    </row>
    <row r="44" spans="1:8" ht="47.25" x14ac:dyDescent="0.25">
      <c r="A44" s="19"/>
      <c r="B44" s="31" t="s">
        <v>37</v>
      </c>
      <c r="C44" s="20" t="s">
        <v>23</v>
      </c>
      <c r="D44" s="20">
        <v>10</v>
      </c>
      <c r="E44" s="23">
        <v>100000</v>
      </c>
      <c r="F44" s="20">
        <f t="shared" si="3"/>
        <v>1000000</v>
      </c>
      <c r="G44" s="22"/>
      <c r="H44" s="22">
        <f t="shared" si="0"/>
        <v>1000000</v>
      </c>
    </row>
    <row r="45" spans="1:8" ht="31.5" x14ac:dyDescent="0.25">
      <c r="A45" s="19"/>
      <c r="B45" s="31" t="s">
        <v>38</v>
      </c>
      <c r="C45" s="20" t="s">
        <v>11</v>
      </c>
      <c r="D45" s="20">
        <v>9</v>
      </c>
      <c r="E45" s="23">
        <v>600000</v>
      </c>
      <c r="F45" s="20">
        <f t="shared" si="3"/>
        <v>5400000</v>
      </c>
      <c r="G45" s="22"/>
      <c r="H45" s="22">
        <f t="shared" si="0"/>
        <v>5400000</v>
      </c>
    </row>
    <row r="46" spans="1:8" ht="31.5" x14ac:dyDescent="0.25">
      <c r="A46" s="19"/>
      <c r="B46" s="30" t="s">
        <v>39</v>
      </c>
      <c r="C46" s="20"/>
      <c r="D46" s="20"/>
      <c r="E46" s="23"/>
      <c r="F46" s="21">
        <f>SUM(F47:F49)</f>
        <v>11500000</v>
      </c>
      <c r="G46" s="22"/>
      <c r="H46" s="22"/>
    </row>
    <row r="47" spans="1:8" ht="47.25" x14ac:dyDescent="0.25">
      <c r="A47" s="19"/>
      <c r="B47" s="31" t="s">
        <v>40</v>
      </c>
      <c r="C47" s="20" t="s">
        <v>23</v>
      </c>
      <c r="D47" s="20">
        <v>50</v>
      </c>
      <c r="E47" s="23">
        <v>125000</v>
      </c>
      <c r="F47" s="20">
        <f t="shared" si="3"/>
        <v>6250000</v>
      </c>
      <c r="G47" s="22"/>
      <c r="H47" s="22">
        <f t="shared" si="0"/>
        <v>6250000</v>
      </c>
    </row>
    <row r="48" spans="1:8" ht="31.5" x14ac:dyDescent="0.25">
      <c r="A48" s="19"/>
      <c r="B48" s="31" t="s">
        <v>41</v>
      </c>
      <c r="C48" s="20" t="s">
        <v>23</v>
      </c>
      <c r="D48" s="20">
        <v>50</v>
      </c>
      <c r="E48" s="23">
        <v>75000</v>
      </c>
      <c r="F48" s="20">
        <f t="shared" si="3"/>
        <v>3750000</v>
      </c>
      <c r="G48" s="22"/>
      <c r="H48" s="22">
        <f t="shared" si="0"/>
        <v>3750000</v>
      </c>
    </row>
    <row r="49" spans="1:8" ht="78.75" x14ac:dyDescent="0.25">
      <c r="A49" s="19"/>
      <c r="B49" s="31" t="s">
        <v>42</v>
      </c>
      <c r="C49" s="20" t="s">
        <v>19</v>
      </c>
      <c r="D49" s="20">
        <v>5</v>
      </c>
      <c r="E49" s="23">
        <v>300000</v>
      </c>
      <c r="F49" s="20">
        <f t="shared" si="3"/>
        <v>1500000</v>
      </c>
      <c r="G49" s="22"/>
      <c r="H49" s="22">
        <f t="shared" si="0"/>
        <v>1500000</v>
      </c>
    </row>
    <row r="50" spans="1:8" ht="72" customHeight="1" x14ac:dyDescent="0.25">
      <c r="A50" s="19"/>
      <c r="B50" s="30" t="s">
        <v>43</v>
      </c>
      <c r="C50" s="20"/>
      <c r="D50" s="20"/>
      <c r="E50" s="23"/>
      <c r="F50" s="21">
        <f>SUM(F51:F56)</f>
        <v>3088923</v>
      </c>
      <c r="G50" s="22"/>
      <c r="H50" s="22"/>
    </row>
    <row r="51" spans="1:8" ht="15.75" x14ac:dyDescent="0.25">
      <c r="A51" s="19"/>
      <c r="B51" s="31" t="s">
        <v>22</v>
      </c>
      <c r="C51" s="20" t="s">
        <v>23</v>
      </c>
      <c r="D51" s="20">
        <v>1</v>
      </c>
      <c r="E51" s="23">
        <v>500000</v>
      </c>
      <c r="F51" s="20">
        <v>600000</v>
      </c>
      <c r="G51" s="22"/>
      <c r="H51" s="22">
        <f t="shared" si="0"/>
        <v>600000</v>
      </c>
    </row>
    <row r="52" spans="1:8" ht="47.25" x14ac:dyDescent="0.25">
      <c r="A52" s="19"/>
      <c r="B52" s="31" t="s">
        <v>44</v>
      </c>
      <c r="C52" s="20" t="s">
        <v>23</v>
      </c>
      <c r="D52" s="20">
        <v>2</v>
      </c>
      <c r="E52" s="23">
        <v>350000</v>
      </c>
      <c r="F52" s="20">
        <f t="shared" si="3"/>
        <v>700000</v>
      </c>
      <c r="G52" s="22"/>
      <c r="H52" s="22">
        <f t="shared" si="0"/>
        <v>700000</v>
      </c>
    </row>
    <row r="53" spans="1:8" ht="15.75" x14ac:dyDescent="0.25">
      <c r="A53" s="19"/>
      <c r="B53" s="31" t="s">
        <v>45</v>
      </c>
      <c r="C53" s="20" t="s">
        <v>23</v>
      </c>
      <c r="D53" s="20">
        <v>70</v>
      </c>
      <c r="E53" s="23">
        <v>7500</v>
      </c>
      <c r="F53" s="20">
        <f t="shared" si="3"/>
        <v>525000</v>
      </c>
      <c r="G53" s="22"/>
      <c r="H53" s="22">
        <f t="shared" si="0"/>
        <v>525000</v>
      </c>
    </row>
    <row r="54" spans="1:8" ht="15.75" x14ac:dyDescent="0.25">
      <c r="A54" s="19"/>
      <c r="B54" s="31" t="s">
        <v>46</v>
      </c>
      <c r="C54" s="20" t="s">
        <v>23</v>
      </c>
      <c r="D54" s="20">
        <v>70</v>
      </c>
      <c r="E54" s="23">
        <v>7500</v>
      </c>
      <c r="F54" s="20">
        <f t="shared" si="3"/>
        <v>525000</v>
      </c>
      <c r="G54" s="22"/>
      <c r="H54" s="22">
        <f t="shared" si="0"/>
        <v>525000</v>
      </c>
    </row>
    <row r="55" spans="1:8" ht="47.25" x14ac:dyDescent="0.25">
      <c r="A55" s="19"/>
      <c r="B55" s="31" t="s">
        <v>47</v>
      </c>
      <c r="C55" s="20" t="s">
        <v>23</v>
      </c>
      <c r="D55" s="20">
        <v>1</v>
      </c>
      <c r="E55" s="23">
        <v>38923</v>
      </c>
      <c r="F55" s="20">
        <f t="shared" si="3"/>
        <v>38923</v>
      </c>
      <c r="G55" s="25"/>
      <c r="H55" s="22">
        <f t="shared" si="0"/>
        <v>38923</v>
      </c>
    </row>
    <row r="56" spans="1:8" ht="31.5" x14ac:dyDescent="0.25">
      <c r="A56" s="19"/>
      <c r="B56" s="31" t="s">
        <v>48</v>
      </c>
      <c r="C56" s="20" t="s">
        <v>23</v>
      </c>
      <c r="D56" s="20">
        <v>70</v>
      </c>
      <c r="E56" s="23">
        <v>10000</v>
      </c>
      <c r="F56" s="20">
        <f t="shared" si="3"/>
        <v>700000</v>
      </c>
      <c r="G56" s="23"/>
      <c r="H56" s="22">
        <f t="shared" si="0"/>
        <v>700000</v>
      </c>
    </row>
    <row r="57" spans="1:8" ht="72" customHeight="1" x14ac:dyDescent="0.25">
      <c r="A57" s="16"/>
      <c r="B57" s="33" t="s">
        <v>49</v>
      </c>
      <c r="C57" s="18"/>
      <c r="D57" s="34">
        <f>D12+D26+D29+D33+D46+D50</f>
        <v>0</v>
      </c>
      <c r="E57" s="34"/>
      <c r="F57" s="34">
        <f>F12+F26+F29+F33+F46+F50</f>
        <v>45000000</v>
      </c>
      <c r="G57" s="34"/>
      <c r="H57" s="35">
        <f t="shared" si="0"/>
        <v>45000000</v>
      </c>
    </row>
    <row r="58" spans="1:8" ht="15.75" x14ac:dyDescent="0.25">
      <c r="A58" s="8"/>
      <c r="B58" s="7"/>
      <c r="C58" s="6"/>
      <c r="D58" s="9"/>
      <c r="E58" s="9"/>
      <c r="F58" s="9"/>
      <c r="G58" s="7"/>
    </row>
    <row r="59" spans="1:8" ht="9.6" customHeight="1" x14ac:dyDescent="0.25">
      <c r="A59" s="8"/>
      <c r="B59" s="10"/>
      <c r="C59" s="6"/>
      <c r="D59" s="9"/>
      <c r="E59" s="9"/>
      <c r="F59" s="9"/>
      <c r="G59" s="7"/>
    </row>
    <row r="60" spans="1:8" ht="15.75" hidden="1" x14ac:dyDescent="0.25">
      <c r="A60" s="55"/>
      <c r="B60" s="55"/>
      <c r="C60" s="55"/>
      <c r="D60" s="55"/>
      <c r="E60" s="55"/>
      <c r="F60" s="55"/>
      <c r="G60" s="11"/>
    </row>
    <row r="61" spans="1:8" ht="11.45" customHeight="1" x14ac:dyDescent="0.25">
      <c r="A61" s="51" t="s">
        <v>50</v>
      </c>
      <c r="B61" s="51"/>
      <c r="C61" s="51"/>
      <c r="D61" s="51"/>
      <c r="E61" s="51"/>
      <c r="F61" s="51"/>
      <c r="G61" s="4"/>
    </row>
    <row r="62" spans="1:8" ht="15.75" x14ac:dyDescent="0.25">
      <c r="A62" s="12"/>
      <c r="B62" s="13"/>
      <c r="C62" s="13"/>
      <c r="D62" s="13"/>
      <c r="E62" s="13"/>
      <c r="F62" s="13"/>
    </row>
    <row r="63" spans="1:8" ht="15.75" x14ac:dyDescent="0.25">
      <c r="A63" s="47" t="s">
        <v>51</v>
      </c>
      <c r="B63" s="47"/>
      <c r="C63" s="47"/>
      <c r="D63" s="47"/>
      <c r="E63" s="47"/>
      <c r="F63" s="47"/>
      <c r="G63" s="5"/>
    </row>
    <row r="64" spans="1:8" ht="15.75" x14ac:dyDescent="0.25">
      <c r="A64" s="5"/>
      <c r="B64" s="5" t="s">
        <v>52</v>
      </c>
      <c r="C64" s="5"/>
      <c r="D64" s="5"/>
      <c r="E64" s="5"/>
      <c r="F64" s="5"/>
      <c r="G64" s="5"/>
    </row>
    <row r="65" spans="1:8" ht="21" customHeight="1" x14ac:dyDescent="0.25">
      <c r="A65" s="5"/>
    </row>
    <row r="66" spans="1:8" ht="15.75" x14ac:dyDescent="0.25">
      <c r="A66" s="44"/>
      <c r="B66" s="44"/>
      <c r="C66" s="44"/>
      <c r="D66" s="44"/>
      <c r="E66" s="44"/>
      <c r="F66" s="44"/>
      <c r="G66" s="4"/>
    </row>
    <row r="67" spans="1:8" ht="15.75" x14ac:dyDescent="0.25">
      <c r="A67" s="44"/>
      <c r="B67" s="44"/>
      <c r="C67" s="44"/>
      <c r="D67" s="44"/>
      <c r="E67" s="44"/>
      <c r="F67" s="44"/>
      <c r="G67" s="4"/>
    </row>
    <row r="68" spans="1:8" ht="15.75" x14ac:dyDescent="0.25">
      <c r="A68" s="4"/>
    </row>
    <row r="69" spans="1:8" ht="15.75" x14ac:dyDescent="0.25">
      <c r="A69" s="44"/>
      <c r="B69" s="44"/>
      <c r="C69" s="44"/>
      <c r="D69" s="44"/>
      <c r="E69" s="44"/>
      <c r="F69" s="44"/>
      <c r="G69" s="4"/>
    </row>
    <row r="70" spans="1:8" ht="15.75" x14ac:dyDescent="0.25">
      <c r="A70" s="4"/>
      <c r="B70" s="4"/>
      <c r="C70" s="4"/>
      <c r="D70" s="4"/>
      <c r="E70" s="4"/>
      <c r="F70" s="4"/>
      <c r="G70" s="4"/>
    </row>
    <row r="71" spans="1:8" customFormat="1" ht="15.75" x14ac:dyDescent="0.25">
      <c r="A71" s="54" t="s">
        <v>62</v>
      </c>
      <c r="B71" s="54"/>
      <c r="C71" s="54"/>
      <c r="D71" s="54"/>
      <c r="E71" s="54"/>
      <c r="F71" s="54"/>
      <c r="G71" s="54"/>
      <c r="H71" s="54"/>
    </row>
    <row r="72" spans="1:8" customFormat="1" ht="15.75" x14ac:dyDescent="0.25">
      <c r="A72" s="54" t="s">
        <v>63</v>
      </c>
      <c r="B72" s="54"/>
      <c r="C72" s="54"/>
      <c r="D72" s="54"/>
      <c r="E72" s="54"/>
      <c r="F72" s="54"/>
      <c r="G72" s="54"/>
      <c r="H72" s="54"/>
    </row>
    <row r="73" spans="1:8" customFormat="1" ht="15.75" x14ac:dyDescent="0.25">
      <c r="A73" s="36"/>
      <c r="B73" s="36"/>
      <c r="C73" s="36"/>
      <c r="D73" s="36"/>
      <c r="E73" s="36"/>
      <c r="F73" s="36"/>
      <c r="G73" s="36"/>
      <c r="H73" s="36"/>
    </row>
    <row r="74" spans="1:8" ht="15.75" x14ac:dyDescent="0.25">
      <c r="A74" s="4"/>
      <c r="B74" s="4"/>
      <c r="C74" s="4"/>
      <c r="D74" s="4"/>
      <c r="E74" s="4"/>
      <c r="F74" s="4"/>
    </row>
    <row r="75" spans="1:8" ht="15.75" x14ac:dyDescent="0.25">
      <c r="A75" s="51" t="s">
        <v>53</v>
      </c>
      <c r="B75" s="52"/>
      <c r="C75" s="4"/>
      <c r="D75" s="4"/>
      <c r="E75" s="4"/>
      <c r="F75" s="4"/>
    </row>
    <row r="76" spans="1:8" ht="15.75" x14ac:dyDescent="0.25">
      <c r="A76" s="4"/>
      <c r="B76" s="4"/>
      <c r="C76" s="4"/>
      <c r="D76" s="4"/>
      <c r="E76" s="4"/>
      <c r="F76" s="4"/>
    </row>
    <row r="77" spans="1:8" s="52" customFormat="1" ht="15.75" x14ac:dyDescent="0.25">
      <c r="A77" s="51" t="s">
        <v>64</v>
      </c>
    </row>
    <row r="78" spans="1:8" s="37" customFormat="1" ht="15.75" x14ac:dyDescent="0.25">
      <c r="A78" s="12"/>
    </row>
    <row r="79" spans="1:8" ht="15.75" x14ac:dyDescent="0.25">
      <c r="A79" s="51" t="s">
        <v>54</v>
      </c>
      <c r="B79" s="52"/>
      <c r="C79" s="52"/>
      <c r="D79" s="4"/>
      <c r="E79" s="4"/>
      <c r="F79" s="4"/>
    </row>
    <row r="80" spans="1:8" ht="15.75" x14ac:dyDescent="0.25">
      <c r="A80" s="4"/>
      <c r="B80" s="4"/>
      <c r="C80" s="4"/>
      <c r="D80" s="4"/>
      <c r="E80" s="4"/>
      <c r="F80" s="4"/>
      <c r="G80" s="4"/>
    </row>
    <row r="81" spans="1:7" ht="15.75" x14ac:dyDescent="0.25">
      <c r="A81" s="51" t="s">
        <v>65</v>
      </c>
      <c r="B81" s="52"/>
      <c r="C81" s="52"/>
      <c r="D81" s="52"/>
      <c r="G81" s="4"/>
    </row>
    <row r="82" spans="1:7" ht="15.75" x14ac:dyDescent="0.25">
      <c r="B82" s="4"/>
      <c r="G82" s="4"/>
    </row>
    <row r="83" spans="1:7" ht="15.75" x14ac:dyDescent="0.25">
      <c r="A83" s="51" t="s">
        <v>55</v>
      </c>
      <c r="B83" s="52"/>
      <c r="C83" s="52"/>
      <c r="D83" s="52"/>
      <c r="G83" s="4"/>
    </row>
    <row r="84" spans="1:7" ht="15.75" x14ac:dyDescent="0.25">
      <c r="A84" s="4"/>
      <c r="G84" s="4"/>
    </row>
    <row r="85" spans="1:7" ht="15.75" x14ac:dyDescent="0.25">
      <c r="A85" s="51" t="s">
        <v>66</v>
      </c>
      <c r="B85" s="53"/>
      <c r="C85" s="53"/>
      <c r="D85" s="53"/>
      <c r="G85" s="4"/>
    </row>
    <row r="86" spans="1:7" ht="15.75" x14ac:dyDescent="0.25">
      <c r="A86" s="4"/>
      <c r="G86" s="4"/>
    </row>
    <row r="87" spans="1:7" ht="15.75" x14ac:dyDescent="0.25">
      <c r="A87" s="51" t="s">
        <v>67</v>
      </c>
      <c r="B87" s="52"/>
      <c r="C87" s="52"/>
      <c r="D87" s="52"/>
    </row>
    <row r="88" spans="1:7" ht="15.75" x14ac:dyDescent="0.25">
      <c r="A88" s="4"/>
    </row>
    <row r="89" spans="1:7" ht="15.75" x14ac:dyDescent="0.25">
      <c r="A89" s="51" t="s">
        <v>68</v>
      </c>
      <c r="B89" s="53"/>
      <c r="C89" s="53"/>
      <c r="D89" s="53"/>
    </row>
    <row r="91" spans="1:7" ht="15.75" x14ac:dyDescent="0.25">
      <c r="A91" s="51" t="s">
        <v>67</v>
      </c>
      <c r="B91" s="52"/>
      <c r="C91" s="52"/>
      <c r="D91" s="52"/>
    </row>
    <row r="92" spans="1:7" ht="15.75" x14ac:dyDescent="0.25">
      <c r="A92" s="4"/>
    </row>
    <row r="93" spans="1:7" ht="15.75" x14ac:dyDescent="0.25">
      <c r="A93" s="51" t="s">
        <v>69</v>
      </c>
      <c r="B93" s="53"/>
      <c r="C93" s="53"/>
      <c r="D93" s="53"/>
    </row>
  </sheetData>
  <mergeCells count="32">
    <mergeCell ref="A93:D93"/>
    <mergeCell ref="A81:D81"/>
    <mergeCell ref="A83:D83"/>
    <mergeCell ref="A85:D85"/>
    <mergeCell ref="A87:D87"/>
    <mergeCell ref="A89:D89"/>
    <mergeCell ref="G10:H10"/>
    <mergeCell ref="A7:H7"/>
    <mergeCell ref="F10:F11"/>
    <mergeCell ref="A1:I1"/>
    <mergeCell ref="A91:D91"/>
    <mergeCell ref="A71:H71"/>
    <mergeCell ref="A72:H72"/>
    <mergeCell ref="A75:B75"/>
    <mergeCell ref="A77:XFD77"/>
    <mergeCell ref="A79:C79"/>
    <mergeCell ref="A69:F69"/>
    <mergeCell ref="A60:F60"/>
    <mergeCell ref="A61:F61"/>
    <mergeCell ref="A67:F67"/>
    <mergeCell ref="A10:A11"/>
    <mergeCell ref="B10:B11"/>
    <mergeCell ref="C10:C11"/>
    <mergeCell ref="D10:D11"/>
    <mergeCell ref="E10:E11"/>
    <mergeCell ref="A63:F63"/>
    <mergeCell ref="A66:F66"/>
    <mergeCell ref="A6:H6"/>
    <mergeCell ref="A8:H8"/>
    <mergeCell ref="A5:F5"/>
    <mergeCell ref="A4:F4"/>
    <mergeCell ref="A2:I2"/>
  </mergeCells>
  <pageMargins left="0" right="0" top="0" bottom="0" header="0.31496062992125984" footer="0.31496062992125984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Сарбалина Асель</cp:lastModifiedBy>
  <cp:lastPrinted>2023-11-14T12:02:45Z</cp:lastPrinted>
  <dcterms:created xsi:type="dcterms:W3CDTF">2023-10-05T06:28:39Z</dcterms:created>
  <dcterms:modified xsi:type="dcterms:W3CDTF">2023-11-21T07:02:56Z</dcterms:modified>
</cp:coreProperties>
</file>