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13_ncr:1_{D8473DE8-F348-40C6-AD6F-803B7B8D6E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" l="1"/>
  <c r="G58" i="1"/>
  <c r="G64" i="1"/>
  <c r="G45" i="1"/>
  <c r="G21" i="1"/>
  <c r="I21" i="1" s="1"/>
  <c r="G31" i="1"/>
  <c r="I31" i="1"/>
  <c r="F31" i="1"/>
  <c r="G77" i="1" l="1"/>
  <c r="G20" i="1" l="1"/>
  <c r="I20" i="1" s="1"/>
  <c r="G85" i="1" l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7" i="1"/>
  <c r="G74" i="1"/>
  <c r="I74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5" i="1"/>
  <c r="G55" i="1"/>
  <c r="G54" i="1"/>
  <c r="I54" i="1" s="1"/>
  <c r="G62" i="1"/>
  <c r="I62" i="1" s="1"/>
  <c r="G61" i="1"/>
  <c r="I61" i="1" s="1"/>
  <c r="G60" i="1"/>
  <c r="G56" i="1"/>
  <c r="I56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6" i="1"/>
  <c r="G43" i="1"/>
  <c r="I43" i="1" s="1"/>
  <c r="G42" i="1"/>
  <c r="I42" i="1" s="1"/>
  <c r="G41" i="1"/>
  <c r="I41" i="1" s="1"/>
  <c r="G40" i="1"/>
  <c r="I40" i="1" s="1"/>
  <c r="G39" i="1"/>
  <c r="G37" i="1"/>
  <c r="G36" i="1"/>
  <c r="G30" i="1"/>
  <c r="I30" i="1" s="1"/>
  <c r="G28" i="1"/>
  <c r="I28" i="1" s="1"/>
  <c r="G27" i="1"/>
  <c r="I27" i="1" s="1"/>
  <c r="G26" i="1"/>
  <c r="G24" i="1"/>
  <c r="I24" i="1" s="1"/>
  <c r="G23" i="1"/>
  <c r="G22" i="1"/>
  <c r="I22" i="1" s="1"/>
  <c r="G19" i="1"/>
  <c r="G15" i="1"/>
  <c r="I15" i="1" s="1"/>
  <c r="G17" i="1"/>
  <c r="I17" i="1" s="1"/>
  <c r="G18" i="1"/>
  <c r="I18" i="1" s="1"/>
  <c r="G16" i="1"/>
  <c r="I16" i="1" s="1"/>
  <c r="G14" i="1"/>
  <c r="I55" i="1" l="1"/>
  <c r="I14" i="1"/>
  <c r="G13" i="1"/>
  <c r="I19" i="1"/>
  <c r="I26" i="1"/>
  <c r="I25" i="1" s="1"/>
  <c r="G25" i="1"/>
  <c r="I23" i="1"/>
  <c r="I37" i="1"/>
  <c r="I60" i="1"/>
  <c r="I59" i="1" s="1"/>
  <c r="I58" i="1"/>
  <c r="I57" i="1" s="1"/>
  <c r="I36" i="1"/>
  <c r="G47" i="1"/>
  <c r="G29" i="1"/>
  <c r="I29" i="1" s="1"/>
  <c r="G38" i="1"/>
  <c r="G35" i="1" s="1"/>
  <c r="G78" i="1"/>
  <c r="G76" i="1" s="1"/>
  <c r="I66" i="1"/>
  <c r="I46" i="1"/>
  <c r="I65" i="1"/>
  <c r="I79" i="1"/>
  <c r="I78" i="1" s="1"/>
  <c r="G66" i="1"/>
  <c r="I47" i="1"/>
  <c r="I39" i="1"/>
  <c r="I38" i="1" s="1"/>
  <c r="G12" i="1" l="1"/>
  <c r="G34" i="1"/>
  <c r="I35" i="1"/>
  <c r="I34" i="1" s="1"/>
  <c r="G44" i="1"/>
  <c r="I45" i="1"/>
  <c r="I44" i="1" s="1"/>
  <c r="I13" i="1"/>
  <c r="I12" i="1" s="1"/>
  <c r="G57" i="1"/>
  <c r="G63" i="1"/>
  <c r="I64" i="1"/>
  <c r="I63" i="1" s="1"/>
  <c r="G75" i="1"/>
  <c r="I76" i="1"/>
  <c r="I75" i="1" s="1"/>
  <c r="G33" i="1" l="1"/>
  <c r="G86" i="1" s="1"/>
  <c r="I33" i="1"/>
  <c r="I86" i="1" s="1"/>
  <c r="H86" i="1"/>
</calcChain>
</file>

<file path=xl/sharedStrings.xml><?xml version="1.0" encoding="utf-8"?>
<sst xmlns="http://schemas.openxmlformats.org/spreadsheetml/2006/main" count="160" uniqueCount="88">
  <si>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</si>
  <si>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</si>
  <si>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</si>
  <si>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</si>
  <si>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</si>
  <si>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</si>
  <si>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</si>
  <si>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Заявитель (собственный вклад)</t>
  </si>
  <si>
    <t>Средства гранта</t>
  </si>
  <si>
    <t>Административные расходы:</t>
  </si>
  <si>
    <t>Заработная плата, в том числе:</t>
  </si>
  <si>
    <t>руководитель проекта</t>
  </si>
  <si>
    <t>месяц</t>
  </si>
  <si>
    <t>координатор проекта</t>
  </si>
  <si>
    <t xml:space="preserve">методист-организатор проекта </t>
  </si>
  <si>
    <t>услуга</t>
  </si>
  <si>
    <t xml:space="preserve">проведение обслуживания, приобретение комплектующих материалов по основным средствам </t>
  </si>
  <si>
    <t>услуги по заправке картриджей</t>
  </si>
  <si>
    <t>Прочие расходы, в том числе:</t>
  </si>
  <si>
    <t>расходы на почтовые услуги</t>
  </si>
  <si>
    <t>Материально-техническое обеспечение:</t>
  </si>
  <si>
    <t>штук</t>
  </si>
  <si>
    <t>Прямые расходы:</t>
  </si>
  <si>
    <t xml:space="preserve">Задача 1: Обеспечение условий для деятельности по проекту/Мероприятие 1 </t>
  </si>
  <si>
    <t>Расходы по оплате работ и услуг, оказываемых юридическими и физическими лицами, в том числе:</t>
  </si>
  <si>
    <t>услуги специалистов/ лекторов/ консультантов/экспертов/ и т.п. (физическое лицо/индивидуальный предприниматель)</t>
  </si>
  <si>
    <t>полиграфические услуги (индивидуальный предприниматель/ юридическое лицо), в том числе:</t>
  </si>
  <si>
    <t xml:space="preserve">изготовление баннера (размеры 1,5м*2м, 1 штук*20 000 тенге) </t>
  </si>
  <si>
    <t>переводческие услуги (физическое лицо/индивидуальный предприниматель/ юридическое лицо)</t>
  </si>
  <si>
    <t>услуги партнёров проекта (индивидуальный предприниматель/ юридическое лицо)</t>
  </si>
  <si>
    <t>услуги специалистов/  лекторов/ консультантов/ экспертов и т.п. (физическое лицо/ индивидуальный предприниматель)</t>
  </si>
  <si>
    <t>Приобретение раздаточных материалов/ канцелярских товаров (индивидуальный предприниматель/ юридическое лицо), в том числе:</t>
  </si>
  <si>
    <t>папка</t>
  </si>
  <si>
    <t>ручка</t>
  </si>
  <si>
    <t>блокнот</t>
  </si>
  <si>
    <t>карандаш</t>
  </si>
  <si>
    <t>бумага</t>
  </si>
  <si>
    <t>пачка</t>
  </si>
  <si>
    <t>услуги по проведению фото/видеосъёмки, услуги связи в режиме онлайн (физическое лицо/ индивидуальный предприниматель/ юридическое лицо)</t>
  </si>
  <si>
    <t>услуги специалистов/ лекторов/ консультантов/ экспертов  и т.п. (физическое лицо/ индивидуальный предприниматель)</t>
  </si>
  <si>
    <t>переводческие услуги (физическое лицо/ индивидуальный предприниматель/ юридическое лицо)</t>
  </si>
  <si>
    <t>услуги по проведению фото/видео съемки, услуги связи в режиме онлайн (физическое лицо/ индивидуальный предприниматель/ юридическое лицо)</t>
  </si>
  <si>
    <t>услуги партнеров проекта (индивидуальный предприниматель/юридическое лицо)</t>
  </si>
  <si>
    <t>услуги по освещению мероприятий проекта в СМИ, в социальных сетях, интернет-ресурсах, сети интернет и т.д.(индивидуальный предприниматель/ юридическое лицо),  в том, числе:</t>
  </si>
  <si>
    <t>изготовление и трансляция телесюжетов</t>
  </si>
  <si>
    <t>изготовление и прокат видеороликов</t>
  </si>
  <si>
    <t>публикация статей в электронных СМИ</t>
  </si>
  <si>
    <t>Итого</t>
  </si>
  <si>
    <t>услуги по изготовлению буклетов (400 экземпляров *500 тенге)</t>
  </si>
  <si>
    <t>Задача 3. Информационное освещение мероприятий проекта в СМИ, социальных сетях, сети интернет и др./ Мероприятие 1</t>
  </si>
  <si>
    <t>Задача 4. Оценка эффективности проводимой работы на старте, в процессе и по итогам социального проекта с предоставлением отчёта/ Мероприятие 1 и 2</t>
  </si>
  <si>
    <t>Задача 5. Обеспечение прозрачности и подотчётность в рамках реализуемого социального проекта/ Мероприятия 1 и 2</t>
  </si>
  <si>
    <t>канцелярские товары (5 человек* 3 МРП (1 МРП-3692 тенге)</t>
  </si>
  <si>
    <t xml:space="preserve"> Социальные отчисления (СО=3,5% от (ЗП-ОПВ) min 2975 тенге)</t>
  </si>
  <si>
    <t>Социальный налог (СН=9,5 % от (ЗП-ОПВ-ВОСМС)-СО</t>
  </si>
  <si>
    <t>Отчисления на обязательное социальное медицинское страхование (ООСМС =3% от ЗП)</t>
  </si>
  <si>
    <t>транспортные услуги (физическое лицо/индивидуальный предприниматель/ юридическое лицо)  (10 часов в месяц*8 месяцев *3500 тенге)</t>
  </si>
  <si>
    <t>Банковские услуги (согласно тарифам обслуживающего банка)</t>
  </si>
  <si>
    <t>Расходные материалы и другие запасы, в том числе:</t>
  </si>
  <si>
    <t>комплект</t>
  </si>
  <si>
    <t>Смета расходов по реализации социального проекта</t>
  </si>
  <si>
    <t xml:space="preserve">Задача 2: Организация 
деятельности Курултая / Мероприятие1 </t>
  </si>
  <si>
    <t>Обязательные пенсионные взносы работодателя</t>
  </si>
  <si>
    <t>инклюзивное оборудование для оснащения рабочих мест для инвалидов</t>
  </si>
  <si>
    <r>
      <t xml:space="preserve">С Приложением № </t>
    </r>
    <r>
      <rPr>
        <sz val="12"/>
        <color theme="1"/>
        <rFont val="Times New Roman"/>
        <family val="1"/>
        <charset val="204"/>
      </rPr>
      <t xml:space="preserve">2 ознакомлен и согласен: </t>
    </r>
  </si>
  <si>
    <t>МП</t>
  </si>
  <si>
    <t xml:space="preserve">                                                        М.П.</t>
  </si>
  <si>
    <t>Грантодатель:</t>
  </si>
  <si>
    <t xml:space="preserve">НАО «Центр поддержки гражданских инициатив» </t>
  </si>
  <si>
    <t>______________  Диас Лима</t>
  </si>
  <si>
    <t>Председатель Правления</t>
  </si>
  <si>
    <r>
      <t xml:space="preserve">______________  Ф.И.О </t>
    </r>
    <r>
      <rPr>
        <i/>
        <sz val="12"/>
        <color theme="1"/>
        <rFont val="Times New Roman"/>
        <family val="1"/>
        <charset val="204"/>
      </rPr>
      <t>(при наличии)</t>
    </r>
  </si>
  <si>
    <t>Аренда проектного офиса (11 м2 Х 3 609,9 тенге)</t>
  </si>
  <si>
    <r>
      <t xml:space="preserve">Тема гранта: </t>
    </r>
    <r>
      <rPr>
        <sz val="12"/>
        <color theme="1"/>
        <rFont val="Times New Roman"/>
        <family val="1"/>
        <charset val="204"/>
      </rPr>
      <t>Менің ауылым/Село моё- село родное</t>
    </r>
  </si>
  <si>
    <r>
      <t xml:space="preserve">Грантополучатель: </t>
    </r>
    <r>
      <rPr>
        <sz val="12"/>
        <color theme="1"/>
        <rFont val="Times New Roman"/>
        <family val="1"/>
        <charset val="204"/>
      </rPr>
      <t>Общественное объединение инвалидов "Реабилитационный центр "САМАЛ"</t>
    </r>
  </si>
  <si>
    <t>Заместитель Председателя Правления</t>
  </si>
  <si>
    <t>Директор Департамента финансового мониторинга и контроля</t>
  </si>
  <si>
    <t>Ответственный исполнитель Департамента финансового мониторинга и контроля</t>
  </si>
  <si>
    <r>
      <t xml:space="preserve">______________ Ф.И.О </t>
    </r>
    <r>
      <rPr>
        <i/>
        <sz val="12"/>
        <color theme="1"/>
        <rFont val="Times New Roman"/>
        <family val="1"/>
        <charset val="204"/>
      </rPr>
      <t>(при наличии)</t>
    </r>
  </si>
  <si>
    <t xml:space="preserve">                                                                                                                                                                                               Приложение №2</t>
  </si>
  <si>
    <t>бухгалтер/финансист проекта</t>
  </si>
  <si>
    <t xml:space="preserve">менеджер/специалист по связям с общественностью </t>
  </si>
  <si>
    <t>Общественное объединение инвалидов "Реабилитационный центр "САМАЛ"</t>
  </si>
  <si>
    <t xml:space="preserve">Грантополучатель: </t>
  </si>
  <si>
    <t xml:space="preserve">                      от "___" ___________ 2024 года №____</t>
  </si>
  <si>
    <t xml:space="preserve">          к Договору о предоставлении государственного гранта </t>
  </si>
  <si>
    <t xml:space="preserve"> Председатель </t>
  </si>
  <si>
    <t>_________________ Багненко З.Д.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</si>
</sst>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3" xfId="0" applyFont="1" applyBorder="1"/>
    <xf numFmtId="3" fontId="6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 indent="10"/>
    </xf>
    <xf numFmtId="0" fontId="11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0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114"/>
  <sheetViews>
    <sheetView tabSelected="1" topLeftCell="A57" zoomScaleNormal="100" workbookViewId="0">
      <selection activeCell="L59" sqref="L59"/>
    </sheetView>
  </sheetViews>
  <sheetFormatPr defaultRowHeight="14.4" x14ac:dyDescent="0.3"/>
  <cols>
    <col min="1" max="1" width="4" customWidth="1"/>
    <col min="2" max="2" width="4.88671875" customWidth="1"/>
    <col min="3" max="3" width="42.109375" customWidth="1"/>
    <col min="4" max="4" width="12" style="1" customWidth="1"/>
    <col min="5" max="5" width="8" style="1" customWidth="1"/>
    <col min="6" max="6" width="12.109375" customWidth="1"/>
    <col min="7" max="7" width="13.5546875" customWidth="1"/>
    <col min="8" max="8" width="12.77734375" customWidth="1"/>
    <col min="9" max="9" width="12.6640625" customWidth="1"/>
  </cols>
  <sheetData>
    <row r="3" spans="1:9" ht="15.6" x14ac:dyDescent="0.3">
      <c r="A3" s="35" t="s">
        <v>79</v>
      </c>
      <c r="B3" s="35"/>
      <c r="C3" s="35"/>
      <c r="D3" s="35"/>
      <c r="E3" s="35"/>
      <c r="F3" s="35"/>
      <c r="G3" s="35"/>
      <c r="H3" s="35"/>
      <c r="I3" s="35"/>
    </row>
    <row r="4" spans="1:9" ht="15.6" x14ac:dyDescent="0.3">
      <c r="A4" s="7"/>
      <c r="B4" s="7"/>
      <c r="C4" s="7"/>
      <c r="D4" s="8"/>
      <c r="E4" s="40" t="s">
        <v>85</v>
      </c>
      <c r="F4" s="40"/>
      <c r="G4" s="40"/>
      <c r="H4" s="40"/>
      <c r="I4" s="40"/>
    </row>
    <row r="5" spans="1:9" ht="15.6" x14ac:dyDescent="0.3">
      <c r="A5" s="7"/>
      <c r="B5" s="7"/>
      <c r="C5" s="7"/>
      <c r="D5" s="8"/>
      <c r="E5" s="8"/>
      <c r="F5" s="38" t="s">
        <v>84</v>
      </c>
      <c r="G5" s="38"/>
      <c r="H5" s="38"/>
      <c r="I5" s="38"/>
    </row>
    <row r="6" spans="1:9" ht="10.199999999999999" customHeight="1" x14ac:dyDescent="0.3">
      <c r="A6" s="7"/>
      <c r="B6" s="7"/>
      <c r="C6" s="7"/>
      <c r="D6" s="8"/>
      <c r="E6" s="8"/>
      <c r="F6" s="7"/>
      <c r="G6" s="7"/>
      <c r="H6" s="7"/>
      <c r="I6" s="7"/>
    </row>
    <row r="7" spans="1:9" ht="17.399999999999999" x14ac:dyDescent="0.3">
      <c r="A7" s="7"/>
      <c r="B7" s="7"/>
      <c r="C7" s="36" t="s">
        <v>60</v>
      </c>
      <c r="D7" s="36"/>
      <c r="E7" s="36"/>
      <c r="F7" s="36"/>
      <c r="G7" s="36"/>
      <c r="H7" s="36"/>
      <c r="I7" s="36"/>
    </row>
    <row r="8" spans="1:9" ht="15.6" x14ac:dyDescent="0.3">
      <c r="A8" s="7"/>
      <c r="B8" s="31" t="s">
        <v>74</v>
      </c>
      <c r="C8" s="7"/>
      <c r="D8" s="8"/>
      <c r="E8" s="8"/>
      <c r="F8" s="7"/>
      <c r="G8" s="7"/>
      <c r="H8" s="7"/>
      <c r="I8" s="7"/>
    </row>
    <row r="9" spans="1:9" ht="15.6" x14ac:dyDescent="0.3">
      <c r="A9" s="7"/>
      <c r="B9" s="31" t="s">
        <v>73</v>
      </c>
      <c r="C9" s="7"/>
      <c r="D9" s="8"/>
      <c r="E9" s="8"/>
      <c r="F9" s="7"/>
      <c r="G9" s="7"/>
      <c r="H9" s="7"/>
      <c r="I9" s="7"/>
    </row>
    <row r="10" spans="1:9" s="2" customFormat="1" ht="31.5" customHeight="1" x14ac:dyDescent="0.3">
      <c r="A10" s="7"/>
      <c r="B10" s="37" t="s">
        <v>0</v>
      </c>
      <c r="C10" s="37" t="s">
        <v>1</v>
      </c>
      <c r="D10" s="37" t="s">
        <v>2</v>
      </c>
      <c r="E10" s="37" t="s">
        <v>3</v>
      </c>
      <c r="F10" s="37" t="s">
        <v>4</v>
      </c>
      <c r="G10" s="37" t="s">
        <v>5</v>
      </c>
      <c r="H10" s="37" t="s">
        <v>6</v>
      </c>
      <c r="I10" s="37"/>
    </row>
    <row r="11" spans="1:9" s="2" customFormat="1" ht="46.8" x14ac:dyDescent="0.3">
      <c r="A11" s="7"/>
      <c r="B11" s="37"/>
      <c r="C11" s="37"/>
      <c r="D11" s="37"/>
      <c r="E11" s="37"/>
      <c r="F11" s="37"/>
      <c r="G11" s="37"/>
      <c r="H11" s="34" t="s">
        <v>7</v>
      </c>
      <c r="I11" s="34" t="s">
        <v>8</v>
      </c>
    </row>
    <row r="12" spans="1:9" s="2" customFormat="1" ht="18" customHeight="1" x14ac:dyDescent="0.3">
      <c r="A12" s="7"/>
      <c r="B12" s="9">
        <v>1</v>
      </c>
      <c r="C12" s="10" t="s">
        <v>9</v>
      </c>
      <c r="D12" s="9"/>
      <c r="E12" s="9"/>
      <c r="F12" s="10"/>
      <c r="G12" s="10">
        <f>G13+G19+G22+G23+G24+G25+G29+G20+G21</f>
        <v>1948600</v>
      </c>
      <c r="H12" s="10"/>
      <c r="I12" s="10">
        <f>I13+I19+I22+I23+I24+I25+I29+I20+I21</f>
        <v>1948600</v>
      </c>
    </row>
    <row r="13" spans="1:9" s="2" customFormat="1" ht="23.4" customHeight="1" x14ac:dyDescent="0.3">
      <c r="A13" s="7"/>
      <c r="B13" s="10"/>
      <c r="C13" s="10" t="s">
        <v>10</v>
      </c>
      <c r="D13" s="9"/>
      <c r="E13" s="9"/>
      <c r="F13" s="10"/>
      <c r="G13" s="10">
        <f>G14+G18+G16+G17+G15</f>
        <v>1200000</v>
      </c>
      <c r="H13" s="10"/>
      <c r="I13" s="10">
        <f>I14+I18+I16+I17+I15</f>
        <v>1200000</v>
      </c>
    </row>
    <row r="14" spans="1:9" s="2" customFormat="1" ht="21.6" customHeight="1" x14ac:dyDescent="0.3">
      <c r="A14" s="7"/>
      <c r="B14" s="10"/>
      <c r="C14" s="10" t="s">
        <v>11</v>
      </c>
      <c r="D14" s="9" t="s">
        <v>12</v>
      </c>
      <c r="E14" s="9">
        <v>8</v>
      </c>
      <c r="F14" s="10">
        <v>30000</v>
      </c>
      <c r="G14" s="10">
        <f t="shared" ref="G14:G24" si="0">E14*F14</f>
        <v>240000</v>
      </c>
      <c r="H14" s="11"/>
      <c r="I14" s="10">
        <f>G14</f>
        <v>240000</v>
      </c>
    </row>
    <row r="15" spans="1:9" s="2" customFormat="1" ht="23.4" customHeight="1" x14ac:dyDescent="0.3">
      <c r="A15" s="7"/>
      <c r="B15" s="10"/>
      <c r="C15" s="10" t="s">
        <v>13</v>
      </c>
      <c r="D15" s="9" t="s">
        <v>12</v>
      </c>
      <c r="E15" s="9">
        <v>8</v>
      </c>
      <c r="F15" s="10">
        <v>30000</v>
      </c>
      <c r="G15" s="10">
        <f>E15*F15</f>
        <v>240000</v>
      </c>
      <c r="H15" s="11"/>
      <c r="I15" s="10">
        <f>G15</f>
        <v>240000</v>
      </c>
    </row>
    <row r="16" spans="1:9" s="2" customFormat="1" ht="15.6" customHeight="1" x14ac:dyDescent="0.3">
      <c r="A16" s="7"/>
      <c r="B16" s="10"/>
      <c r="C16" s="10" t="s">
        <v>80</v>
      </c>
      <c r="D16" s="9" t="s">
        <v>12</v>
      </c>
      <c r="E16" s="9">
        <v>8</v>
      </c>
      <c r="F16" s="10">
        <v>30000</v>
      </c>
      <c r="G16" s="10">
        <f t="shared" si="0"/>
        <v>240000</v>
      </c>
      <c r="H16" s="11"/>
      <c r="I16" s="10">
        <f t="shared" ref="I16:I22" si="1">G16</f>
        <v>240000</v>
      </c>
    </row>
    <row r="17" spans="1:9" s="2" customFormat="1" ht="21" customHeight="1" x14ac:dyDescent="0.3">
      <c r="A17" s="7"/>
      <c r="B17" s="10"/>
      <c r="C17" s="10" t="s">
        <v>14</v>
      </c>
      <c r="D17" s="9" t="s">
        <v>12</v>
      </c>
      <c r="E17" s="9">
        <v>8</v>
      </c>
      <c r="F17" s="10">
        <v>30000</v>
      </c>
      <c r="G17" s="10">
        <f>E17*F17</f>
        <v>240000</v>
      </c>
      <c r="H17" s="11"/>
      <c r="I17" s="10">
        <f>G17</f>
        <v>240000</v>
      </c>
    </row>
    <row r="18" spans="1:9" s="2" customFormat="1" ht="36" customHeight="1" x14ac:dyDescent="0.3">
      <c r="A18" s="7"/>
      <c r="B18" s="10"/>
      <c r="C18" s="10" t="s">
        <v>81</v>
      </c>
      <c r="D18" s="9" t="s">
        <v>12</v>
      </c>
      <c r="E18" s="9">
        <v>8</v>
      </c>
      <c r="F18" s="10">
        <v>30000</v>
      </c>
      <c r="G18" s="10">
        <f t="shared" si="0"/>
        <v>240000</v>
      </c>
      <c r="H18" s="11"/>
      <c r="I18" s="10">
        <f t="shared" si="1"/>
        <v>240000</v>
      </c>
    </row>
    <row r="19" spans="1:9" s="2" customFormat="1" ht="32.4" customHeight="1" x14ac:dyDescent="0.3">
      <c r="A19" s="7"/>
      <c r="B19" s="10"/>
      <c r="C19" s="10" t="s">
        <v>53</v>
      </c>
      <c r="D19" s="9" t="s">
        <v>12</v>
      </c>
      <c r="E19" s="9">
        <v>9</v>
      </c>
      <c r="F19" s="10">
        <v>5950</v>
      </c>
      <c r="G19" s="10">
        <f t="shared" si="0"/>
        <v>53550</v>
      </c>
      <c r="H19" s="11"/>
      <c r="I19" s="10">
        <f t="shared" si="1"/>
        <v>53550</v>
      </c>
    </row>
    <row r="20" spans="1:9" s="2" customFormat="1" ht="29.4" customHeight="1" x14ac:dyDescent="0.3">
      <c r="A20" s="7"/>
      <c r="B20" s="10"/>
      <c r="C20" s="10" t="s">
        <v>54</v>
      </c>
      <c r="D20" s="9" t="s">
        <v>12</v>
      </c>
      <c r="E20" s="9">
        <v>9</v>
      </c>
      <c r="F20" s="10">
        <v>18600</v>
      </c>
      <c r="G20" s="10">
        <f t="shared" si="0"/>
        <v>167400</v>
      </c>
      <c r="H20" s="11"/>
      <c r="I20" s="10">
        <f t="shared" si="1"/>
        <v>167400</v>
      </c>
    </row>
    <row r="21" spans="1:9" s="2" customFormat="1" ht="36" customHeight="1" x14ac:dyDescent="0.3">
      <c r="A21" s="7"/>
      <c r="B21" s="10"/>
      <c r="C21" s="10" t="s">
        <v>62</v>
      </c>
      <c r="D21" s="9" t="s">
        <v>12</v>
      </c>
      <c r="E21" s="9">
        <v>8</v>
      </c>
      <c r="F21" s="10">
        <v>900</v>
      </c>
      <c r="G21" s="10">
        <f t="shared" si="0"/>
        <v>7200</v>
      </c>
      <c r="H21" s="11"/>
      <c r="I21" s="10">
        <f t="shared" si="1"/>
        <v>7200</v>
      </c>
    </row>
    <row r="22" spans="1:9" s="2" customFormat="1" ht="46.2" customHeight="1" x14ac:dyDescent="0.3">
      <c r="A22" s="7"/>
      <c r="B22" s="10"/>
      <c r="C22" s="10" t="s">
        <v>55</v>
      </c>
      <c r="D22" s="9" t="s">
        <v>12</v>
      </c>
      <c r="E22" s="9">
        <v>8</v>
      </c>
      <c r="F22" s="10">
        <v>1800</v>
      </c>
      <c r="G22" s="10">
        <f t="shared" si="0"/>
        <v>14400</v>
      </c>
      <c r="H22" s="11"/>
      <c r="I22" s="10">
        <f t="shared" si="1"/>
        <v>14400</v>
      </c>
    </row>
    <row r="23" spans="1:9" s="2" customFormat="1" ht="33" customHeight="1" x14ac:dyDescent="0.3">
      <c r="A23" s="7"/>
      <c r="B23" s="10"/>
      <c r="C23" s="12" t="s">
        <v>57</v>
      </c>
      <c r="D23" s="9" t="s">
        <v>15</v>
      </c>
      <c r="E23" s="9">
        <v>1</v>
      </c>
      <c r="F23" s="10">
        <v>62998</v>
      </c>
      <c r="G23" s="10">
        <f t="shared" si="0"/>
        <v>62998</v>
      </c>
      <c r="H23" s="10"/>
      <c r="I23" s="10">
        <f t="shared" ref="I23" si="2">G23</f>
        <v>62998</v>
      </c>
    </row>
    <row r="24" spans="1:9" s="2" customFormat="1" ht="38.4" customHeight="1" x14ac:dyDescent="0.3">
      <c r="A24" s="7"/>
      <c r="B24" s="10"/>
      <c r="C24" s="12" t="s">
        <v>72</v>
      </c>
      <c r="D24" s="9" t="s">
        <v>12</v>
      </c>
      <c r="E24" s="9">
        <v>8</v>
      </c>
      <c r="F24" s="13">
        <v>39709</v>
      </c>
      <c r="G24" s="10">
        <f t="shared" si="0"/>
        <v>317672</v>
      </c>
      <c r="H24" s="10"/>
      <c r="I24" s="10">
        <f>G24</f>
        <v>317672</v>
      </c>
    </row>
    <row r="25" spans="1:9" s="2" customFormat="1" ht="33.6" customHeight="1" x14ac:dyDescent="0.3">
      <c r="A25" s="7"/>
      <c r="B25" s="10"/>
      <c r="C25" s="10" t="s">
        <v>58</v>
      </c>
      <c r="D25" s="9"/>
      <c r="E25" s="9"/>
      <c r="F25" s="10"/>
      <c r="G25" s="10">
        <f>G26+G28+G27</f>
        <v>110380</v>
      </c>
      <c r="H25" s="10"/>
      <c r="I25" s="10">
        <f>I26+I28+I27</f>
        <v>110380</v>
      </c>
    </row>
    <row r="26" spans="1:9" s="2" customFormat="1" ht="35.4" customHeight="1" x14ac:dyDescent="0.3">
      <c r="A26" s="7"/>
      <c r="B26" s="10"/>
      <c r="C26" s="10" t="s">
        <v>52</v>
      </c>
      <c r="D26" s="9" t="s">
        <v>15</v>
      </c>
      <c r="E26" s="9">
        <v>1</v>
      </c>
      <c r="F26" s="10">
        <v>55380</v>
      </c>
      <c r="G26" s="10">
        <f t="shared" ref="G26:G28" si="3">E26*F26</f>
        <v>55380</v>
      </c>
      <c r="H26" s="10"/>
      <c r="I26" s="10">
        <f t="shared" ref="I26:I30" si="4">G26</f>
        <v>55380</v>
      </c>
    </row>
    <row r="27" spans="1:9" s="2" customFormat="1" ht="46.2" customHeight="1" x14ac:dyDescent="0.3">
      <c r="A27" s="7"/>
      <c r="B27" s="10"/>
      <c r="C27" s="10" t="s">
        <v>16</v>
      </c>
      <c r="D27" s="9" t="s">
        <v>15</v>
      </c>
      <c r="E27" s="9">
        <v>1</v>
      </c>
      <c r="F27" s="10">
        <v>20000</v>
      </c>
      <c r="G27" s="10">
        <f t="shared" si="3"/>
        <v>20000</v>
      </c>
      <c r="H27" s="10"/>
      <c r="I27" s="10">
        <f t="shared" si="4"/>
        <v>20000</v>
      </c>
    </row>
    <row r="28" spans="1:9" s="2" customFormat="1" ht="25.8" customHeight="1" x14ac:dyDescent="0.3">
      <c r="A28" s="7"/>
      <c r="B28" s="10"/>
      <c r="C28" s="10" t="s">
        <v>17</v>
      </c>
      <c r="D28" s="9" t="s">
        <v>15</v>
      </c>
      <c r="E28" s="9">
        <v>1</v>
      </c>
      <c r="F28" s="10">
        <v>35000</v>
      </c>
      <c r="G28" s="10">
        <f t="shared" si="3"/>
        <v>35000</v>
      </c>
      <c r="H28" s="10"/>
      <c r="I28" s="10">
        <f t="shared" si="4"/>
        <v>35000</v>
      </c>
    </row>
    <row r="29" spans="1:9" s="2" customFormat="1" ht="20.399999999999999" customHeight="1" x14ac:dyDescent="0.3">
      <c r="A29" s="7"/>
      <c r="B29" s="10"/>
      <c r="C29" s="10" t="s">
        <v>18</v>
      </c>
      <c r="D29" s="9"/>
      <c r="E29" s="9"/>
      <c r="F29" s="10"/>
      <c r="G29" s="10">
        <f>G30</f>
        <v>15000</v>
      </c>
      <c r="H29" s="10"/>
      <c r="I29" s="10">
        <f t="shared" si="4"/>
        <v>15000</v>
      </c>
    </row>
    <row r="30" spans="1:9" s="2" customFormat="1" ht="27.6" customHeight="1" x14ac:dyDescent="0.3">
      <c r="A30" s="7"/>
      <c r="B30" s="10"/>
      <c r="C30" s="10" t="s">
        <v>19</v>
      </c>
      <c r="D30" s="9" t="s">
        <v>15</v>
      </c>
      <c r="E30" s="9">
        <v>1</v>
      </c>
      <c r="F30" s="10">
        <v>15000</v>
      </c>
      <c r="G30" s="10">
        <f>E30*F30</f>
        <v>15000</v>
      </c>
      <c r="H30" s="10"/>
      <c r="I30" s="10">
        <f t="shared" si="4"/>
        <v>15000</v>
      </c>
    </row>
    <row r="31" spans="1:9" s="2" customFormat="1" ht="22.8" customHeight="1" x14ac:dyDescent="0.3">
      <c r="A31" s="7"/>
      <c r="B31" s="9">
        <v>2</v>
      </c>
      <c r="C31" s="10" t="s">
        <v>20</v>
      </c>
      <c r="D31" s="9"/>
      <c r="E31" s="9"/>
      <c r="F31" s="10">
        <f>F32</f>
        <v>566300</v>
      </c>
      <c r="G31" s="10">
        <f t="shared" ref="G31:I31" si="5">G32</f>
        <v>566300</v>
      </c>
      <c r="H31" s="10"/>
      <c r="I31" s="10">
        <f t="shared" si="5"/>
        <v>566300</v>
      </c>
    </row>
    <row r="32" spans="1:9" s="2" customFormat="1" ht="34.200000000000003" customHeight="1" x14ac:dyDescent="0.3">
      <c r="A32" s="7"/>
      <c r="B32" s="14"/>
      <c r="C32" s="11" t="s">
        <v>63</v>
      </c>
      <c r="D32" s="15" t="s">
        <v>59</v>
      </c>
      <c r="E32" s="16">
        <v>1</v>
      </c>
      <c r="F32" s="17">
        <v>566300</v>
      </c>
      <c r="G32" s="17">
        <v>566300</v>
      </c>
      <c r="H32" s="16"/>
      <c r="I32" s="17">
        <v>566300</v>
      </c>
    </row>
    <row r="33" spans="1:9" s="2" customFormat="1" ht="17.399999999999999" customHeight="1" x14ac:dyDescent="0.3">
      <c r="A33" s="7"/>
      <c r="B33" s="9">
        <v>3</v>
      </c>
      <c r="C33" s="18" t="s">
        <v>22</v>
      </c>
      <c r="D33" s="19"/>
      <c r="E33" s="19"/>
      <c r="F33" s="20"/>
      <c r="G33" s="20">
        <f>G34+G44+G57+G63+G75</f>
        <v>3148100</v>
      </c>
      <c r="H33" s="20"/>
      <c r="I33" s="10">
        <f>I34+I44+I57+I63+I75</f>
        <v>3148100</v>
      </c>
    </row>
    <row r="34" spans="1:9" s="2" customFormat="1" ht="31.2" customHeight="1" x14ac:dyDescent="0.3">
      <c r="A34" s="7"/>
      <c r="B34" s="10"/>
      <c r="C34" s="10" t="s">
        <v>23</v>
      </c>
      <c r="D34" s="9"/>
      <c r="E34" s="9"/>
      <c r="F34" s="10"/>
      <c r="G34" s="10">
        <f>G35</f>
        <v>875000</v>
      </c>
      <c r="H34" s="10"/>
      <c r="I34" s="10">
        <f t="shared" ref="I34" si="6">I35</f>
        <v>875000</v>
      </c>
    </row>
    <row r="35" spans="1:9" s="2" customFormat="1" ht="51.6" customHeight="1" x14ac:dyDescent="0.3">
      <c r="A35" s="7"/>
      <c r="B35" s="10"/>
      <c r="C35" s="10" t="s">
        <v>24</v>
      </c>
      <c r="D35" s="9"/>
      <c r="E35" s="9"/>
      <c r="F35" s="10"/>
      <c r="G35" s="10">
        <f>G36+G37+G38+G41+G42+G43</f>
        <v>875000</v>
      </c>
      <c r="H35" s="10"/>
      <c r="I35" s="10">
        <f>I36+I37+I38+I41+I42+I43</f>
        <v>875000</v>
      </c>
    </row>
    <row r="36" spans="1:9" s="2" customFormat="1" ht="67.2" customHeight="1" x14ac:dyDescent="0.3">
      <c r="A36" s="7"/>
      <c r="B36" s="10"/>
      <c r="C36" s="10" t="s">
        <v>25</v>
      </c>
      <c r="D36" s="9" t="s">
        <v>15</v>
      </c>
      <c r="E36" s="9">
        <v>1</v>
      </c>
      <c r="F36" s="10">
        <v>100000</v>
      </c>
      <c r="G36" s="10">
        <f t="shared" ref="G36:G37" si="7">E36*F36</f>
        <v>100000</v>
      </c>
      <c r="H36" s="10"/>
      <c r="I36" s="10">
        <f t="shared" ref="I36:I37" si="8">G36</f>
        <v>100000</v>
      </c>
    </row>
    <row r="37" spans="1:9" s="2" customFormat="1" ht="62.4" x14ac:dyDescent="0.3">
      <c r="A37" s="7"/>
      <c r="B37" s="10"/>
      <c r="C37" s="13" t="s">
        <v>56</v>
      </c>
      <c r="D37" s="9" t="s">
        <v>15</v>
      </c>
      <c r="E37" s="9">
        <v>1</v>
      </c>
      <c r="F37" s="10">
        <v>280000</v>
      </c>
      <c r="G37" s="10">
        <f t="shared" si="7"/>
        <v>280000</v>
      </c>
      <c r="H37" s="10"/>
      <c r="I37" s="10">
        <f t="shared" si="8"/>
        <v>280000</v>
      </c>
    </row>
    <row r="38" spans="1:9" s="2" customFormat="1" ht="57" customHeight="1" x14ac:dyDescent="0.3">
      <c r="A38" s="7"/>
      <c r="B38" s="10"/>
      <c r="C38" s="10" t="s">
        <v>26</v>
      </c>
      <c r="D38" s="9"/>
      <c r="E38" s="9"/>
      <c r="F38" s="10"/>
      <c r="G38" s="10">
        <f>G39+G40</f>
        <v>220000</v>
      </c>
      <c r="H38" s="10"/>
      <c r="I38" s="10">
        <f>I39+I40</f>
        <v>220000</v>
      </c>
    </row>
    <row r="39" spans="1:9" s="2" customFormat="1" ht="33" customHeight="1" x14ac:dyDescent="0.3">
      <c r="A39" s="7"/>
      <c r="B39" s="10"/>
      <c r="C39" s="10" t="s">
        <v>27</v>
      </c>
      <c r="D39" s="9" t="s">
        <v>15</v>
      </c>
      <c r="E39" s="9">
        <v>1</v>
      </c>
      <c r="F39" s="10">
        <v>20000</v>
      </c>
      <c r="G39" s="10">
        <f t="shared" ref="G39:G43" si="9">E39*F39</f>
        <v>20000</v>
      </c>
      <c r="H39" s="10"/>
      <c r="I39" s="10">
        <f t="shared" ref="I39:I43" si="10">G39</f>
        <v>20000</v>
      </c>
    </row>
    <row r="40" spans="1:9" s="2" customFormat="1" ht="33.6" customHeight="1" x14ac:dyDescent="0.3">
      <c r="A40" s="21"/>
      <c r="B40" s="10"/>
      <c r="C40" s="10" t="s">
        <v>48</v>
      </c>
      <c r="D40" s="9" t="s">
        <v>15</v>
      </c>
      <c r="E40" s="9">
        <v>1</v>
      </c>
      <c r="F40" s="10">
        <v>200000</v>
      </c>
      <c r="G40" s="10">
        <f t="shared" si="9"/>
        <v>200000</v>
      </c>
      <c r="H40" s="10"/>
      <c r="I40" s="10">
        <f t="shared" si="10"/>
        <v>200000</v>
      </c>
    </row>
    <row r="41" spans="1:9" s="2" customFormat="1" ht="52.8" customHeight="1" x14ac:dyDescent="0.3">
      <c r="A41" s="7"/>
      <c r="B41" s="10"/>
      <c r="C41" s="10" t="s">
        <v>28</v>
      </c>
      <c r="D41" s="9" t="s">
        <v>15</v>
      </c>
      <c r="E41" s="9">
        <v>1</v>
      </c>
      <c r="F41" s="10">
        <v>30000</v>
      </c>
      <c r="G41" s="10">
        <f t="shared" si="9"/>
        <v>30000</v>
      </c>
      <c r="H41" s="10"/>
      <c r="I41" s="10">
        <f t="shared" si="10"/>
        <v>30000</v>
      </c>
    </row>
    <row r="42" spans="1:9" s="2" customFormat="1" ht="51.6" customHeight="1" x14ac:dyDescent="0.3">
      <c r="A42" s="7"/>
      <c r="B42" s="10"/>
      <c r="C42" s="10" t="s">
        <v>29</v>
      </c>
      <c r="D42" s="9" t="s">
        <v>15</v>
      </c>
      <c r="E42" s="9">
        <v>1</v>
      </c>
      <c r="F42" s="10">
        <v>65000</v>
      </c>
      <c r="G42" s="10">
        <f t="shared" si="9"/>
        <v>65000</v>
      </c>
      <c r="H42" s="10"/>
      <c r="I42" s="10">
        <f t="shared" si="10"/>
        <v>65000</v>
      </c>
    </row>
    <row r="43" spans="1:9" s="2" customFormat="1" ht="48.6" customHeight="1" x14ac:dyDescent="0.3">
      <c r="A43" s="7"/>
      <c r="B43" s="10"/>
      <c r="C43" s="10" t="s">
        <v>29</v>
      </c>
      <c r="D43" s="9" t="s">
        <v>15</v>
      </c>
      <c r="E43" s="9">
        <v>1</v>
      </c>
      <c r="F43" s="22">
        <v>180000</v>
      </c>
      <c r="G43" s="10">
        <f t="shared" si="9"/>
        <v>180000</v>
      </c>
      <c r="H43" s="10"/>
      <c r="I43" s="10">
        <f t="shared" si="10"/>
        <v>180000</v>
      </c>
    </row>
    <row r="44" spans="1:9" s="2" customFormat="1" ht="39.6" customHeight="1" x14ac:dyDescent="0.3">
      <c r="A44" s="7"/>
      <c r="B44" s="10"/>
      <c r="C44" s="13" t="s">
        <v>61</v>
      </c>
      <c r="D44" s="9"/>
      <c r="E44" s="9"/>
      <c r="F44" s="10"/>
      <c r="G44" s="10">
        <f>G45</f>
        <v>803000</v>
      </c>
      <c r="H44" s="10"/>
      <c r="I44" s="10">
        <f>I45</f>
        <v>803000</v>
      </c>
    </row>
    <row r="45" spans="1:9" s="2" customFormat="1" ht="49.2" customHeight="1" x14ac:dyDescent="0.3">
      <c r="A45" s="7"/>
      <c r="B45" s="10"/>
      <c r="C45" s="10" t="s">
        <v>24</v>
      </c>
      <c r="D45" s="9"/>
      <c r="E45" s="9"/>
      <c r="F45" s="10"/>
      <c r="G45" s="10">
        <f>G46+G47+G53+G56+G54+G55</f>
        <v>803000</v>
      </c>
      <c r="H45" s="10"/>
      <c r="I45" s="10">
        <f t="shared" ref="I45:I46" si="11">G45</f>
        <v>803000</v>
      </c>
    </row>
    <row r="46" spans="1:9" s="2" customFormat="1" ht="67.8" customHeight="1" x14ac:dyDescent="0.3">
      <c r="A46" s="7"/>
      <c r="B46" s="10"/>
      <c r="C46" s="10" t="s">
        <v>30</v>
      </c>
      <c r="D46" s="9" t="s">
        <v>15</v>
      </c>
      <c r="E46" s="9">
        <v>2</v>
      </c>
      <c r="F46" s="10">
        <v>100000</v>
      </c>
      <c r="G46" s="10">
        <f>E46*F46</f>
        <v>200000</v>
      </c>
      <c r="H46" s="10"/>
      <c r="I46" s="10">
        <f t="shared" si="11"/>
        <v>200000</v>
      </c>
    </row>
    <row r="47" spans="1:9" s="2" customFormat="1" ht="64.8" customHeight="1" x14ac:dyDescent="0.3">
      <c r="A47" s="7"/>
      <c r="B47" s="10"/>
      <c r="C47" s="10" t="s">
        <v>31</v>
      </c>
      <c r="D47" s="9"/>
      <c r="E47" s="9"/>
      <c r="F47" s="10"/>
      <c r="G47" s="10">
        <f>G48++G49+G50+G51+G52</f>
        <v>43000</v>
      </c>
      <c r="H47" s="10"/>
      <c r="I47" s="10">
        <f>I48++I49+I50+I51+I52</f>
        <v>43000</v>
      </c>
    </row>
    <row r="48" spans="1:9" s="2" customFormat="1" ht="15" customHeight="1" x14ac:dyDescent="0.3">
      <c r="A48" s="7"/>
      <c r="B48" s="10"/>
      <c r="C48" s="10" t="s">
        <v>32</v>
      </c>
      <c r="D48" s="9" t="s">
        <v>21</v>
      </c>
      <c r="E48" s="9">
        <v>20</v>
      </c>
      <c r="F48" s="10">
        <v>1000</v>
      </c>
      <c r="G48" s="10">
        <f t="shared" ref="G48:G56" si="12">E48*F48</f>
        <v>20000</v>
      </c>
      <c r="H48" s="10"/>
      <c r="I48" s="10">
        <f t="shared" ref="I48:I65" si="13">G48</f>
        <v>20000</v>
      </c>
    </row>
    <row r="49" spans="1:9" s="2" customFormat="1" ht="14.4" customHeight="1" x14ac:dyDescent="0.3">
      <c r="A49" s="7"/>
      <c r="B49" s="10"/>
      <c r="C49" s="10" t="s">
        <v>33</v>
      </c>
      <c r="D49" s="9" t="s">
        <v>21</v>
      </c>
      <c r="E49" s="9">
        <v>20</v>
      </c>
      <c r="F49" s="10">
        <v>150</v>
      </c>
      <c r="G49" s="10">
        <f t="shared" si="12"/>
        <v>3000</v>
      </c>
      <c r="H49" s="10"/>
      <c r="I49" s="10">
        <f t="shared" si="13"/>
        <v>3000</v>
      </c>
    </row>
    <row r="50" spans="1:9" s="2" customFormat="1" ht="15" customHeight="1" x14ac:dyDescent="0.3">
      <c r="A50" s="7"/>
      <c r="B50" s="10"/>
      <c r="C50" s="10" t="s">
        <v>34</v>
      </c>
      <c r="D50" s="9" t="s">
        <v>21</v>
      </c>
      <c r="E50" s="9">
        <v>20</v>
      </c>
      <c r="F50" s="10">
        <v>500</v>
      </c>
      <c r="G50" s="10">
        <f t="shared" si="12"/>
        <v>10000</v>
      </c>
      <c r="H50" s="10"/>
      <c r="I50" s="10">
        <f t="shared" si="13"/>
        <v>10000</v>
      </c>
    </row>
    <row r="51" spans="1:9" s="2" customFormat="1" ht="17.399999999999999" customHeight="1" x14ac:dyDescent="0.3">
      <c r="A51" s="7"/>
      <c r="B51" s="10"/>
      <c r="C51" s="10" t="s">
        <v>35</v>
      </c>
      <c r="D51" s="9" t="s">
        <v>21</v>
      </c>
      <c r="E51" s="9">
        <v>20</v>
      </c>
      <c r="F51" s="10">
        <v>100</v>
      </c>
      <c r="G51" s="10">
        <f t="shared" si="12"/>
        <v>2000</v>
      </c>
      <c r="H51" s="10"/>
      <c r="I51" s="10">
        <f t="shared" si="13"/>
        <v>2000</v>
      </c>
    </row>
    <row r="52" spans="1:9" s="2" customFormat="1" ht="14.4" customHeight="1" x14ac:dyDescent="0.3">
      <c r="A52" s="7"/>
      <c r="B52" s="10"/>
      <c r="C52" s="12" t="s">
        <v>36</v>
      </c>
      <c r="D52" s="23" t="s">
        <v>37</v>
      </c>
      <c r="E52" s="23">
        <v>5</v>
      </c>
      <c r="F52" s="12">
        <v>1600</v>
      </c>
      <c r="G52" s="12">
        <f t="shared" si="12"/>
        <v>8000</v>
      </c>
      <c r="H52" s="12"/>
      <c r="I52" s="12">
        <f t="shared" si="13"/>
        <v>8000</v>
      </c>
    </row>
    <row r="53" spans="1:9" s="2" customFormat="1" ht="64.2" customHeight="1" x14ac:dyDescent="0.3">
      <c r="A53" s="7"/>
      <c r="B53" s="10"/>
      <c r="C53" s="10" t="s">
        <v>38</v>
      </c>
      <c r="D53" s="9" t="s">
        <v>15</v>
      </c>
      <c r="E53" s="9">
        <v>1</v>
      </c>
      <c r="F53" s="10">
        <v>30000</v>
      </c>
      <c r="G53" s="10">
        <f t="shared" si="12"/>
        <v>30000</v>
      </c>
      <c r="H53" s="10"/>
      <c r="I53" s="10">
        <f t="shared" si="13"/>
        <v>30000</v>
      </c>
    </row>
    <row r="54" spans="1:9" s="2" customFormat="1" ht="57" customHeight="1" x14ac:dyDescent="0.3">
      <c r="A54" s="21"/>
      <c r="B54" s="10"/>
      <c r="C54" s="10" t="s">
        <v>40</v>
      </c>
      <c r="D54" s="9" t="s">
        <v>15</v>
      </c>
      <c r="E54" s="9">
        <v>1</v>
      </c>
      <c r="F54" s="10">
        <v>30000</v>
      </c>
      <c r="G54" s="10">
        <f>E54*F54</f>
        <v>30000</v>
      </c>
      <c r="H54" s="10"/>
      <c r="I54" s="10">
        <f>G54</f>
        <v>30000</v>
      </c>
    </row>
    <row r="55" spans="1:9" s="2" customFormat="1" ht="52.8" customHeight="1" x14ac:dyDescent="0.3">
      <c r="A55" s="21"/>
      <c r="B55" s="10"/>
      <c r="C55" s="10" t="s">
        <v>42</v>
      </c>
      <c r="D55" s="9" t="s">
        <v>15</v>
      </c>
      <c r="E55" s="9">
        <v>1</v>
      </c>
      <c r="F55" s="22">
        <v>100000</v>
      </c>
      <c r="G55" s="10">
        <f>E55*F55</f>
        <v>100000</v>
      </c>
      <c r="H55" s="10"/>
      <c r="I55" s="10">
        <f>G55</f>
        <v>100000</v>
      </c>
    </row>
    <row r="56" spans="1:9" s="2" customFormat="1" ht="49.2" customHeight="1" x14ac:dyDescent="0.3">
      <c r="A56" s="7"/>
      <c r="B56" s="10"/>
      <c r="C56" s="10" t="s">
        <v>29</v>
      </c>
      <c r="D56" s="9" t="s">
        <v>15</v>
      </c>
      <c r="E56" s="9">
        <v>2</v>
      </c>
      <c r="F56" s="10">
        <v>200000</v>
      </c>
      <c r="G56" s="10">
        <f t="shared" si="12"/>
        <v>400000</v>
      </c>
      <c r="H56" s="10"/>
      <c r="I56" s="10">
        <f t="shared" si="13"/>
        <v>400000</v>
      </c>
    </row>
    <row r="57" spans="1:9" s="2" customFormat="1" ht="53.4" customHeight="1" x14ac:dyDescent="0.3">
      <c r="A57" s="21"/>
      <c r="B57" s="10"/>
      <c r="C57" s="10" t="s">
        <v>49</v>
      </c>
      <c r="D57" s="9"/>
      <c r="E57" s="9"/>
      <c r="F57" s="10"/>
      <c r="G57" s="10">
        <f>G58</f>
        <v>940000</v>
      </c>
      <c r="H57" s="10"/>
      <c r="I57" s="10">
        <f>I58</f>
        <v>940000</v>
      </c>
    </row>
    <row r="58" spans="1:9" s="2" customFormat="1" ht="53.4" customHeight="1" x14ac:dyDescent="0.3">
      <c r="A58" s="21"/>
      <c r="B58" s="10"/>
      <c r="C58" s="10" t="s">
        <v>24</v>
      </c>
      <c r="D58" s="9"/>
      <c r="E58" s="9"/>
      <c r="F58" s="10"/>
      <c r="G58" s="10">
        <f>G59</f>
        <v>940000</v>
      </c>
      <c r="H58" s="10"/>
      <c r="I58" s="10">
        <f>G58</f>
        <v>940000</v>
      </c>
    </row>
    <row r="59" spans="1:9" s="2" customFormat="1" ht="79.2" customHeight="1" x14ac:dyDescent="0.3">
      <c r="A59" s="21"/>
      <c r="B59" s="24"/>
      <c r="C59" s="10" t="s">
        <v>43</v>
      </c>
      <c r="D59" s="9"/>
      <c r="E59" s="9"/>
      <c r="F59" s="10"/>
      <c r="G59" s="10">
        <f>G60+G61+G62</f>
        <v>940000</v>
      </c>
      <c r="H59" s="10"/>
      <c r="I59" s="10">
        <f>I60+I61+I62</f>
        <v>940000</v>
      </c>
    </row>
    <row r="60" spans="1:9" s="2" customFormat="1" ht="18" customHeight="1" x14ac:dyDescent="0.3">
      <c r="A60" s="21"/>
      <c r="B60" s="24"/>
      <c r="C60" s="10" t="s">
        <v>44</v>
      </c>
      <c r="D60" s="9" t="s">
        <v>15</v>
      </c>
      <c r="E60" s="9">
        <v>1</v>
      </c>
      <c r="F60" s="10">
        <v>200000</v>
      </c>
      <c r="G60" s="10">
        <f t="shared" ref="G60:G62" si="14">E60*F60</f>
        <v>200000</v>
      </c>
      <c r="H60" s="10"/>
      <c r="I60" s="10">
        <f t="shared" ref="I60:I62" si="15">G60</f>
        <v>200000</v>
      </c>
    </row>
    <row r="61" spans="1:9" s="2" customFormat="1" ht="22.2" customHeight="1" x14ac:dyDescent="0.3">
      <c r="A61" s="21"/>
      <c r="B61" s="24"/>
      <c r="C61" s="10" t="s">
        <v>45</v>
      </c>
      <c r="D61" s="9" t="s">
        <v>15</v>
      </c>
      <c r="E61" s="9">
        <v>1</v>
      </c>
      <c r="F61" s="10">
        <v>500000</v>
      </c>
      <c r="G61" s="10">
        <f t="shared" si="14"/>
        <v>500000</v>
      </c>
      <c r="H61" s="10"/>
      <c r="I61" s="10">
        <f t="shared" si="15"/>
        <v>500000</v>
      </c>
    </row>
    <row r="62" spans="1:9" s="2" customFormat="1" ht="22.8" customHeight="1" x14ac:dyDescent="0.3">
      <c r="A62" s="21"/>
      <c r="B62" s="24"/>
      <c r="C62" s="10" t="s">
        <v>46</v>
      </c>
      <c r="D62" s="9" t="s">
        <v>15</v>
      </c>
      <c r="E62" s="9">
        <v>16</v>
      </c>
      <c r="F62" s="10">
        <v>15000</v>
      </c>
      <c r="G62" s="10">
        <f t="shared" si="14"/>
        <v>240000</v>
      </c>
      <c r="H62" s="10"/>
      <c r="I62" s="10">
        <f t="shared" si="15"/>
        <v>240000</v>
      </c>
    </row>
    <row r="63" spans="1:9" s="2" customFormat="1" ht="78.599999999999994" customHeight="1" x14ac:dyDescent="0.3">
      <c r="A63" s="21"/>
      <c r="B63" s="10"/>
      <c r="C63" s="10" t="s">
        <v>50</v>
      </c>
      <c r="D63" s="9"/>
      <c r="E63" s="9"/>
      <c r="F63" s="10"/>
      <c r="G63" s="10">
        <f>G64</f>
        <v>277800</v>
      </c>
      <c r="H63" s="10"/>
      <c r="I63" s="10">
        <f>I64</f>
        <v>277800</v>
      </c>
    </row>
    <row r="64" spans="1:9" s="2" customFormat="1" ht="55.2" customHeight="1" x14ac:dyDescent="0.3">
      <c r="A64" s="21"/>
      <c r="B64" s="10"/>
      <c r="C64" s="10" t="s">
        <v>24</v>
      </c>
      <c r="D64" s="9"/>
      <c r="E64" s="9"/>
      <c r="F64" s="10"/>
      <c r="G64" s="10">
        <f>G65+G66+G72+G73+G74</f>
        <v>277800</v>
      </c>
      <c r="H64" s="10"/>
      <c r="I64" s="10">
        <f t="shared" si="13"/>
        <v>277800</v>
      </c>
    </row>
    <row r="65" spans="1:9" s="2" customFormat="1" ht="70.8" customHeight="1" x14ac:dyDescent="0.3">
      <c r="A65" s="21"/>
      <c r="B65" s="10"/>
      <c r="C65" s="10" t="s">
        <v>39</v>
      </c>
      <c r="D65" s="9" t="s">
        <v>15</v>
      </c>
      <c r="E65" s="9">
        <v>1</v>
      </c>
      <c r="F65" s="10">
        <v>100000</v>
      </c>
      <c r="G65" s="10">
        <f>E65*F65</f>
        <v>100000</v>
      </c>
      <c r="H65" s="10"/>
      <c r="I65" s="10">
        <f t="shared" si="13"/>
        <v>100000</v>
      </c>
    </row>
    <row r="66" spans="1:9" s="2" customFormat="1" ht="64.2" customHeight="1" x14ac:dyDescent="0.3">
      <c r="A66" s="21"/>
      <c r="B66" s="24"/>
      <c r="C66" s="10" t="s">
        <v>31</v>
      </c>
      <c r="D66" s="9"/>
      <c r="E66" s="9"/>
      <c r="F66" s="10"/>
      <c r="G66" s="10">
        <f>G67+G68+G69+G70+G71</f>
        <v>22300</v>
      </c>
      <c r="H66" s="10"/>
      <c r="I66" s="10">
        <f>I67+I68+I69+I70+I71</f>
        <v>22300</v>
      </c>
    </row>
    <row r="67" spans="1:9" s="2" customFormat="1" ht="15.6" x14ac:dyDescent="0.3">
      <c r="A67" s="21"/>
      <c r="B67" s="10"/>
      <c r="C67" s="10" t="s">
        <v>32</v>
      </c>
      <c r="D67" s="9" t="s">
        <v>21</v>
      </c>
      <c r="E67" s="9">
        <v>10</v>
      </c>
      <c r="F67" s="10">
        <v>1000</v>
      </c>
      <c r="G67" s="10">
        <f t="shared" ref="G67:G74" si="16">E67*F67</f>
        <v>10000</v>
      </c>
      <c r="H67" s="10"/>
      <c r="I67" s="10">
        <f t="shared" ref="I67:I77" si="17">G67</f>
        <v>10000</v>
      </c>
    </row>
    <row r="68" spans="1:9" s="2" customFormat="1" ht="15" customHeight="1" x14ac:dyDescent="0.3">
      <c r="A68" s="21"/>
      <c r="B68" s="24"/>
      <c r="C68" s="10" t="s">
        <v>33</v>
      </c>
      <c r="D68" s="9" t="s">
        <v>21</v>
      </c>
      <c r="E68" s="9">
        <v>10</v>
      </c>
      <c r="F68" s="10">
        <v>150</v>
      </c>
      <c r="G68" s="10">
        <f t="shared" si="16"/>
        <v>1500</v>
      </c>
      <c r="H68" s="10"/>
      <c r="I68" s="10">
        <f t="shared" si="17"/>
        <v>1500</v>
      </c>
    </row>
    <row r="69" spans="1:9" s="2" customFormat="1" ht="15.6" x14ac:dyDescent="0.3">
      <c r="A69" s="21"/>
      <c r="B69" s="10"/>
      <c r="C69" s="10" t="s">
        <v>34</v>
      </c>
      <c r="D69" s="9" t="s">
        <v>21</v>
      </c>
      <c r="E69" s="9">
        <v>10</v>
      </c>
      <c r="F69" s="10">
        <v>500</v>
      </c>
      <c r="G69" s="10">
        <f t="shared" si="16"/>
        <v>5000</v>
      </c>
      <c r="H69" s="10"/>
      <c r="I69" s="10">
        <f t="shared" si="17"/>
        <v>5000</v>
      </c>
    </row>
    <row r="70" spans="1:9" s="2" customFormat="1" ht="15.6" x14ac:dyDescent="0.3">
      <c r="A70" s="21"/>
      <c r="B70" s="10"/>
      <c r="C70" s="10" t="s">
        <v>35</v>
      </c>
      <c r="D70" s="9" t="s">
        <v>21</v>
      </c>
      <c r="E70" s="9">
        <v>10</v>
      </c>
      <c r="F70" s="10">
        <v>100</v>
      </c>
      <c r="G70" s="10">
        <f t="shared" si="16"/>
        <v>1000</v>
      </c>
      <c r="H70" s="10"/>
      <c r="I70" s="10">
        <f t="shared" si="17"/>
        <v>1000</v>
      </c>
    </row>
    <row r="71" spans="1:9" s="2" customFormat="1" ht="15" customHeight="1" x14ac:dyDescent="0.3">
      <c r="A71" s="21"/>
      <c r="B71" s="24"/>
      <c r="C71" s="10" t="s">
        <v>36</v>
      </c>
      <c r="D71" s="9" t="s">
        <v>37</v>
      </c>
      <c r="E71" s="9">
        <v>3</v>
      </c>
      <c r="F71" s="10">
        <v>1600</v>
      </c>
      <c r="G71" s="10">
        <f t="shared" si="16"/>
        <v>4800</v>
      </c>
      <c r="H71" s="10"/>
      <c r="I71" s="10">
        <f t="shared" si="17"/>
        <v>4800</v>
      </c>
    </row>
    <row r="72" spans="1:9" s="2" customFormat="1" ht="45.6" customHeight="1" x14ac:dyDescent="0.3">
      <c r="A72" s="21"/>
      <c r="B72" s="10"/>
      <c r="C72" s="10" t="s">
        <v>40</v>
      </c>
      <c r="D72" s="9" t="s">
        <v>15</v>
      </c>
      <c r="E72" s="9">
        <v>1</v>
      </c>
      <c r="F72" s="10">
        <v>30000</v>
      </c>
      <c r="G72" s="10">
        <f t="shared" si="16"/>
        <v>30000</v>
      </c>
      <c r="H72" s="10"/>
      <c r="I72" s="10">
        <f t="shared" si="17"/>
        <v>30000</v>
      </c>
    </row>
    <row r="73" spans="1:9" s="2" customFormat="1" ht="75" customHeight="1" x14ac:dyDescent="0.3">
      <c r="A73" s="21"/>
      <c r="B73" s="10"/>
      <c r="C73" s="10" t="s">
        <v>41</v>
      </c>
      <c r="D73" s="9" t="s">
        <v>15</v>
      </c>
      <c r="E73" s="9">
        <v>1</v>
      </c>
      <c r="F73" s="10">
        <v>25500</v>
      </c>
      <c r="G73" s="10">
        <f t="shared" si="16"/>
        <v>25500</v>
      </c>
      <c r="H73" s="10"/>
      <c r="I73" s="10">
        <f t="shared" si="17"/>
        <v>25500</v>
      </c>
    </row>
    <row r="74" spans="1:9" s="2" customFormat="1" ht="55.8" customHeight="1" x14ac:dyDescent="0.3">
      <c r="A74" s="21"/>
      <c r="B74" s="10"/>
      <c r="C74" s="10" t="s">
        <v>42</v>
      </c>
      <c r="D74" s="9" t="s">
        <v>15</v>
      </c>
      <c r="E74" s="9">
        <v>1</v>
      </c>
      <c r="F74" s="22">
        <v>100000</v>
      </c>
      <c r="G74" s="10">
        <f t="shared" si="16"/>
        <v>100000</v>
      </c>
      <c r="H74" s="10"/>
      <c r="I74" s="10">
        <f t="shared" si="17"/>
        <v>100000</v>
      </c>
    </row>
    <row r="75" spans="1:9" s="2" customFormat="1" ht="61.2" customHeight="1" x14ac:dyDescent="0.3">
      <c r="A75" s="21"/>
      <c r="B75" s="10"/>
      <c r="C75" s="10" t="s">
        <v>51</v>
      </c>
      <c r="D75" s="9"/>
      <c r="E75" s="9"/>
      <c r="F75" s="10"/>
      <c r="G75" s="10">
        <f>G76</f>
        <v>252300</v>
      </c>
      <c r="H75" s="10"/>
      <c r="I75" s="10">
        <f>I76</f>
        <v>252300</v>
      </c>
    </row>
    <row r="76" spans="1:9" s="2" customFormat="1" ht="52.2" customHeight="1" x14ac:dyDescent="0.3">
      <c r="A76" s="21"/>
      <c r="B76" s="10"/>
      <c r="C76" s="10" t="s">
        <v>24</v>
      </c>
      <c r="D76" s="9"/>
      <c r="E76" s="9"/>
      <c r="F76" s="10"/>
      <c r="G76" s="10">
        <f>G77+G78+G84+G85</f>
        <v>252300</v>
      </c>
      <c r="H76" s="10"/>
      <c r="I76" s="10">
        <f t="shared" si="17"/>
        <v>252300</v>
      </c>
    </row>
    <row r="77" spans="1:9" s="2" customFormat="1" ht="73.2" customHeight="1" x14ac:dyDescent="0.3">
      <c r="A77" s="21"/>
      <c r="B77" s="10"/>
      <c r="C77" s="10" t="s">
        <v>39</v>
      </c>
      <c r="D77" s="9" t="s">
        <v>15</v>
      </c>
      <c r="E77" s="9">
        <v>1</v>
      </c>
      <c r="F77" s="10">
        <v>100000</v>
      </c>
      <c r="G77" s="10">
        <f>E77*F77</f>
        <v>100000</v>
      </c>
      <c r="H77" s="10"/>
      <c r="I77" s="10">
        <f t="shared" si="17"/>
        <v>100000</v>
      </c>
    </row>
    <row r="78" spans="1:9" s="2" customFormat="1" ht="66" customHeight="1" x14ac:dyDescent="0.3">
      <c r="A78" s="21"/>
      <c r="B78" s="24"/>
      <c r="C78" s="10" t="s">
        <v>31</v>
      </c>
      <c r="D78" s="9"/>
      <c r="E78" s="9"/>
      <c r="F78" s="10"/>
      <c r="G78" s="10">
        <f>G79+G80+G81+G82+G83</f>
        <v>22300</v>
      </c>
      <c r="H78" s="10"/>
      <c r="I78" s="10">
        <f>I79+I80+I81+I82+I83</f>
        <v>22300</v>
      </c>
    </row>
    <row r="79" spans="1:9" s="2" customFormat="1" ht="15.6" x14ac:dyDescent="0.3">
      <c r="A79" s="21"/>
      <c r="B79" s="10"/>
      <c r="C79" s="10" t="s">
        <v>32</v>
      </c>
      <c r="D79" s="9" t="s">
        <v>21</v>
      </c>
      <c r="E79" s="9">
        <v>10</v>
      </c>
      <c r="F79" s="10">
        <v>1000</v>
      </c>
      <c r="G79" s="10">
        <f t="shared" ref="G79:G85" si="18">E79*F79</f>
        <v>10000</v>
      </c>
      <c r="H79" s="10"/>
      <c r="I79" s="10">
        <f t="shared" ref="I79:I85" si="19">G79</f>
        <v>10000</v>
      </c>
    </row>
    <row r="80" spans="1:9" s="2" customFormat="1" ht="15.6" x14ac:dyDescent="0.3">
      <c r="A80" s="21"/>
      <c r="B80" s="24"/>
      <c r="C80" s="10" t="s">
        <v>33</v>
      </c>
      <c r="D80" s="9" t="s">
        <v>21</v>
      </c>
      <c r="E80" s="9">
        <v>10</v>
      </c>
      <c r="F80" s="10">
        <v>150</v>
      </c>
      <c r="G80" s="10">
        <f t="shared" si="18"/>
        <v>1500</v>
      </c>
      <c r="H80" s="10"/>
      <c r="I80" s="10">
        <f t="shared" si="19"/>
        <v>1500</v>
      </c>
    </row>
    <row r="81" spans="1:9" s="2" customFormat="1" ht="15.6" x14ac:dyDescent="0.3">
      <c r="A81" s="21"/>
      <c r="B81" s="10"/>
      <c r="C81" s="10" t="s">
        <v>34</v>
      </c>
      <c r="D81" s="9" t="s">
        <v>21</v>
      </c>
      <c r="E81" s="9">
        <v>10</v>
      </c>
      <c r="F81" s="10">
        <v>500</v>
      </c>
      <c r="G81" s="10">
        <f t="shared" si="18"/>
        <v>5000</v>
      </c>
      <c r="H81" s="10"/>
      <c r="I81" s="10">
        <f t="shared" si="19"/>
        <v>5000</v>
      </c>
    </row>
    <row r="82" spans="1:9" s="2" customFormat="1" ht="15.6" x14ac:dyDescent="0.3">
      <c r="A82" s="21"/>
      <c r="B82" s="10"/>
      <c r="C82" s="10" t="s">
        <v>35</v>
      </c>
      <c r="D82" s="9" t="s">
        <v>21</v>
      </c>
      <c r="E82" s="9">
        <v>10</v>
      </c>
      <c r="F82" s="10">
        <v>100</v>
      </c>
      <c r="G82" s="10">
        <f t="shared" si="18"/>
        <v>1000</v>
      </c>
      <c r="H82" s="10"/>
      <c r="I82" s="10">
        <f t="shared" si="19"/>
        <v>1000</v>
      </c>
    </row>
    <row r="83" spans="1:9" s="2" customFormat="1" ht="19.8" customHeight="1" x14ac:dyDescent="0.3">
      <c r="A83" s="21"/>
      <c r="B83" s="24"/>
      <c r="C83" s="10" t="s">
        <v>36</v>
      </c>
      <c r="D83" s="9" t="s">
        <v>37</v>
      </c>
      <c r="E83" s="9">
        <v>3</v>
      </c>
      <c r="F83" s="10">
        <v>1600</v>
      </c>
      <c r="G83" s="10">
        <f t="shared" si="18"/>
        <v>4800</v>
      </c>
      <c r="H83" s="10"/>
      <c r="I83" s="10">
        <f t="shared" si="19"/>
        <v>4800</v>
      </c>
    </row>
    <row r="84" spans="1:9" s="2" customFormat="1" ht="58.8" customHeight="1" x14ac:dyDescent="0.3">
      <c r="A84" s="21"/>
      <c r="B84" s="10"/>
      <c r="C84" s="10" t="s">
        <v>40</v>
      </c>
      <c r="D84" s="9" t="s">
        <v>15</v>
      </c>
      <c r="E84" s="9">
        <v>1</v>
      </c>
      <c r="F84" s="10">
        <v>30000</v>
      </c>
      <c r="G84" s="10">
        <f t="shared" si="18"/>
        <v>30000</v>
      </c>
      <c r="H84" s="10"/>
      <c r="I84" s="10">
        <f t="shared" si="19"/>
        <v>30000</v>
      </c>
    </row>
    <row r="85" spans="1:9" s="2" customFormat="1" ht="52.2" customHeight="1" x14ac:dyDescent="0.3">
      <c r="A85" s="21"/>
      <c r="B85" s="10"/>
      <c r="C85" s="10" t="s">
        <v>42</v>
      </c>
      <c r="D85" s="9" t="s">
        <v>15</v>
      </c>
      <c r="E85" s="9">
        <v>1</v>
      </c>
      <c r="F85" s="22">
        <v>100000</v>
      </c>
      <c r="G85" s="10">
        <f t="shared" si="18"/>
        <v>100000</v>
      </c>
      <c r="H85" s="10"/>
      <c r="I85" s="10">
        <f t="shared" si="19"/>
        <v>100000</v>
      </c>
    </row>
    <row r="86" spans="1:9" s="2" customFormat="1" ht="18" customHeight="1" x14ac:dyDescent="0.3">
      <c r="A86" s="7"/>
      <c r="B86" s="10"/>
      <c r="C86" s="10" t="s">
        <v>47</v>
      </c>
      <c r="D86" s="9"/>
      <c r="E86" s="9"/>
      <c r="F86" s="22"/>
      <c r="G86" s="10">
        <f>G12+G31+G33</f>
        <v>5663000</v>
      </c>
      <c r="H86" s="10">
        <f>H12+H31+H33</f>
        <v>0</v>
      </c>
      <c r="I86" s="10">
        <f>I12+I31+I33</f>
        <v>5663000</v>
      </c>
    </row>
    <row r="87" spans="1:9" s="6" customFormat="1" ht="15.6" x14ac:dyDescent="0.3">
      <c r="A87" s="42" t="s">
        <v>64</v>
      </c>
      <c r="B87" s="42"/>
      <c r="C87" s="42"/>
      <c r="D87" s="42"/>
      <c r="E87" s="42"/>
      <c r="F87" s="42"/>
      <c r="G87" s="42"/>
      <c r="H87" s="42"/>
      <c r="I87" s="25"/>
    </row>
    <row r="88" spans="1:9" s="6" customFormat="1" ht="15.6" x14ac:dyDescent="0.3">
      <c r="A88" s="41" t="s">
        <v>83</v>
      </c>
      <c r="B88" s="41"/>
      <c r="C88" s="41"/>
      <c r="D88" s="41"/>
      <c r="E88" s="41"/>
      <c r="F88" s="41"/>
      <c r="G88" s="41"/>
      <c r="H88" s="41"/>
      <c r="I88" s="25"/>
    </row>
    <row r="89" spans="1:9" s="6" customFormat="1" ht="9.6" customHeight="1" x14ac:dyDescent="0.3">
      <c r="A89" s="26"/>
      <c r="B89" s="26"/>
      <c r="C89" s="26"/>
      <c r="D89" s="26"/>
      <c r="E89" s="26"/>
      <c r="F89" s="26"/>
      <c r="G89" s="26"/>
      <c r="H89" s="26"/>
      <c r="I89" s="25"/>
    </row>
    <row r="90" spans="1:9" s="6" customFormat="1" ht="15.6" x14ac:dyDescent="0.3">
      <c r="A90" s="26" t="s">
        <v>82</v>
      </c>
      <c r="B90" s="26"/>
      <c r="C90" s="26"/>
      <c r="D90" s="26"/>
      <c r="E90" s="26"/>
      <c r="F90" s="26"/>
      <c r="G90" s="26"/>
      <c r="H90" s="26"/>
      <c r="I90" s="25"/>
    </row>
    <row r="91" spans="1:9" s="6" customFormat="1" ht="10.199999999999999" customHeight="1" x14ac:dyDescent="0.3">
      <c r="A91" s="27"/>
      <c r="B91" s="25"/>
      <c r="C91" s="25"/>
      <c r="D91" s="25"/>
      <c r="E91" s="25"/>
      <c r="F91" s="25"/>
      <c r="G91" s="25"/>
      <c r="H91" s="25"/>
      <c r="I91" s="25"/>
    </row>
    <row r="92" spans="1:9" s="6" customFormat="1" ht="19.2" customHeight="1" x14ac:dyDescent="0.3">
      <c r="A92" s="39" t="s">
        <v>86</v>
      </c>
      <c r="B92" s="39"/>
      <c r="C92" s="39"/>
      <c r="D92" s="39"/>
      <c r="E92" s="39"/>
      <c r="F92" s="39"/>
      <c r="G92" s="39"/>
      <c r="H92" s="39"/>
      <c r="I92" s="25"/>
    </row>
    <row r="93" spans="1:9" s="6" customFormat="1" ht="14.4" customHeight="1" x14ac:dyDescent="0.3">
      <c r="A93" s="39" t="s">
        <v>87</v>
      </c>
      <c r="B93" s="39"/>
      <c r="C93" s="39"/>
      <c r="D93" s="33"/>
      <c r="E93" s="33"/>
      <c r="F93" s="33"/>
      <c r="G93" s="33"/>
      <c r="H93" s="33"/>
      <c r="I93" s="25"/>
    </row>
    <row r="94" spans="1:9" s="6" customFormat="1" ht="21" customHeight="1" x14ac:dyDescent="0.3">
      <c r="A94" s="28"/>
      <c r="B94" s="28" t="s">
        <v>65</v>
      </c>
      <c r="C94" s="28"/>
      <c r="D94" s="28"/>
      <c r="E94" s="28"/>
      <c r="F94" s="28"/>
      <c r="G94" s="28"/>
      <c r="H94" s="28"/>
      <c r="I94" s="25"/>
    </row>
    <row r="95" spans="1:9" s="6" customFormat="1" ht="11.4" customHeight="1" x14ac:dyDescent="0.3">
      <c r="A95" s="29" t="s">
        <v>66</v>
      </c>
      <c r="B95" s="25"/>
      <c r="C95" s="25"/>
      <c r="D95" s="25"/>
      <c r="E95" s="25"/>
      <c r="F95" s="25"/>
      <c r="G95" s="25"/>
      <c r="H95" s="25"/>
      <c r="I95" s="25"/>
    </row>
    <row r="96" spans="1:9" s="6" customFormat="1" ht="15.6" x14ac:dyDescent="0.3">
      <c r="A96" s="41" t="s">
        <v>67</v>
      </c>
      <c r="B96" s="41"/>
      <c r="C96" s="41"/>
      <c r="D96" s="41"/>
      <c r="E96" s="41"/>
      <c r="F96" s="41"/>
      <c r="G96" s="41"/>
      <c r="H96" s="41"/>
      <c r="I96" s="25"/>
    </row>
    <row r="97" spans="1:9" s="6" customFormat="1" ht="9" customHeight="1" x14ac:dyDescent="0.3">
      <c r="A97" s="27"/>
      <c r="B97" s="25"/>
      <c r="C97" s="25"/>
      <c r="D97" s="25"/>
      <c r="E97" s="25"/>
      <c r="F97" s="25"/>
      <c r="G97" s="25"/>
      <c r="H97" s="25"/>
      <c r="I97" s="25"/>
    </row>
    <row r="98" spans="1:9" s="6" customFormat="1" ht="15.6" x14ac:dyDescent="0.3">
      <c r="A98" s="41" t="s">
        <v>68</v>
      </c>
      <c r="B98" s="41"/>
      <c r="C98" s="41"/>
      <c r="D98" s="41"/>
      <c r="E98" s="41"/>
      <c r="F98" s="41"/>
      <c r="G98" s="41"/>
      <c r="H98" s="41"/>
      <c r="I98" s="25"/>
    </row>
    <row r="99" spans="1:9" s="6" customFormat="1" ht="11.4" customHeight="1" x14ac:dyDescent="0.3">
      <c r="A99" s="5"/>
      <c r="B99" s="5"/>
      <c r="C99" s="5"/>
      <c r="D99" s="5"/>
      <c r="E99" s="5"/>
      <c r="F99" s="5"/>
      <c r="G99" s="5"/>
      <c r="H99" s="5"/>
      <c r="I99" s="25"/>
    </row>
    <row r="100" spans="1:9" s="6" customFormat="1" ht="15.6" x14ac:dyDescent="0.3">
      <c r="A100" s="5" t="s">
        <v>70</v>
      </c>
      <c r="B100" s="5"/>
      <c r="C100" s="25"/>
      <c r="D100" s="5"/>
      <c r="E100" s="5"/>
      <c r="F100" s="5"/>
      <c r="G100" s="5"/>
      <c r="H100" s="5"/>
      <c r="I100" s="25"/>
    </row>
    <row r="101" spans="1:9" s="3" customFormat="1" ht="15.6" x14ac:dyDescent="0.3">
      <c r="A101" s="5" t="s">
        <v>69</v>
      </c>
      <c r="B101" s="5"/>
      <c r="C101" s="5"/>
      <c r="D101" s="5"/>
      <c r="E101" s="5"/>
      <c r="F101" s="5"/>
      <c r="G101" s="5"/>
      <c r="H101" s="5"/>
      <c r="I101" s="7"/>
    </row>
    <row r="102" spans="1:9" s="6" customFormat="1" ht="9.6" customHeight="1" x14ac:dyDescent="0.3">
      <c r="A102" s="30"/>
      <c r="B102" s="7"/>
      <c r="C102" s="25"/>
      <c r="D102" s="5"/>
      <c r="E102" s="5"/>
      <c r="F102" s="5"/>
      <c r="G102" s="5"/>
      <c r="H102" s="5"/>
      <c r="I102" s="25"/>
    </row>
    <row r="103" spans="1:9" s="6" customFormat="1" ht="10.199999999999999" customHeight="1" x14ac:dyDescent="0.3">
      <c r="A103" s="30"/>
      <c r="B103" s="7"/>
      <c r="C103" s="25"/>
      <c r="D103" s="25"/>
      <c r="E103" s="25"/>
      <c r="F103" s="25"/>
      <c r="G103" s="25"/>
      <c r="H103" s="25"/>
      <c r="I103" s="25"/>
    </row>
    <row r="104" spans="1:9" s="3" customFormat="1" ht="15.6" x14ac:dyDescent="0.25">
      <c r="A104" s="5" t="s">
        <v>75</v>
      </c>
      <c r="B104" s="5"/>
      <c r="C104" s="5"/>
      <c r="D104" s="5"/>
      <c r="E104" s="5"/>
      <c r="F104" s="5"/>
      <c r="G104" s="5"/>
      <c r="H104" s="5"/>
    </row>
    <row r="105" spans="1:9" s="2" customFormat="1" ht="13.2" x14ac:dyDescent="0.25">
      <c r="A105" s="4"/>
      <c r="B105" s="4"/>
      <c r="C105" s="4"/>
      <c r="D105" s="4"/>
      <c r="E105" s="4"/>
      <c r="F105" s="4"/>
      <c r="G105" s="4"/>
      <c r="H105" s="4"/>
    </row>
    <row r="106" spans="1:9" s="3" customFormat="1" ht="15.6" x14ac:dyDescent="0.25">
      <c r="A106" s="30" t="s">
        <v>71</v>
      </c>
    </row>
    <row r="107" spans="1:9" s="2" customFormat="1" ht="13.2" x14ac:dyDescent="0.25">
      <c r="A107" s="32"/>
    </row>
    <row r="108" spans="1:9" s="3" customFormat="1" ht="15.6" x14ac:dyDescent="0.25">
      <c r="A108" s="30" t="s">
        <v>76</v>
      </c>
    </row>
    <row r="109" spans="1:9" s="2" customFormat="1" ht="13.2" x14ac:dyDescent="0.25">
      <c r="A109" s="32"/>
    </row>
    <row r="110" spans="1:9" s="3" customFormat="1" ht="15.6" x14ac:dyDescent="0.25">
      <c r="A110" s="30" t="s">
        <v>71</v>
      </c>
    </row>
    <row r="111" spans="1:9" s="2" customFormat="1" ht="13.2" x14ac:dyDescent="0.25">
      <c r="A111" s="32"/>
    </row>
    <row r="112" spans="1:9" s="3" customFormat="1" ht="15.6" x14ac:dyDescent="0.25">
      <c r="A112" s="30" t="s">
        <v>77</v>
      </c>
    </row>
    <row r="113" spans="1:1" s="2" customFormat="1" ht="13.2" x14ac:dyDescent="0.25">
      <c r="A113" s="32"/>
    </row>
    <row r="114" spans="1:1" s="3" customFormat="1" ht="15.6" x14ac:dyDescent="0.25">
      <c r="A114" s="30" t="s">
        <v>78</v>
      </c>
    </row>
  </sheetData>
  <mergeCells count="17">
    <mergeCell ref="A93:C93"/>
    <mergeCell ref="E4:I4"/>
    <mergeCell ref="A96:H96"/>
    <mergeCell ref="A98:H98"/>
    <mergeCell ref="A87:H87"/>
    <mergeCell ref="A88:H88"/>
    <mergeCell ref="A92:H92"/>
    <mergeCell ref="A3:I3"/>
    <mergeCell ref="C7:I7"/>
    <mergeCell ref="B10:B11"/>
    <mergeCell ref="C10:C11"/>
    <mergeCell ref="D10:D11"/>
    <mergeCell ref="E10:E11"/>
    <mergeCell ref="F10:F11"/>
    <mergeCell ref="G10:G11"/>
    <mergeCell ref="H10:I10"/>
    <mergeCell ref="F5:I5"/>
  </mergeCells>
  <phoneticPr fontId="4" type="noConversion"/>
  <pageMargins left="0.25196850393700787" right="0.25196850393700787" top="0.75196850393700776" bottom="0.75196850393700776" header="0.3" footer="0.3"/>
  <pageSetup paperSize="9" scale="80" firstPageNumber="21474836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 Петров</cp:lastModifiedBy>
  <cp:revision>12</cp:revision>
  <cp:lastPrinted>2024-03-18T16:10:48Z</cp:lastPrinted>
  <dcterms:created xsi:type="dcterms:W3CDTF">2021-01-27T10:48:44Z</dcterms:created>
  <dcterms:modified xsi:type="dcterms:W3CDTF">2024-03-19T04:48:54Z</dcterms:modified>
</cp:coreProperties>
</file>