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1. ЦПГИ\2. Грантополучатели\Договора (Сельские - МКИ)\6. ОЮЛ АДИМО ПО\Согласование\"/>
    </mc:Choice>
  </mc:AlternateContent>
  <xr:revisionPtr revIDLastSave="0" documentId="13_ncr:1_{DF08BB81-2897-4D36-BE06-0609D152B173}" xr6:coauthVersionLast="47" xr6:coauthVersionMax="47" xr10:uidLastSave="{00000000-0000-0000-0000-000000000000}"/>
  <bookViews>
    <workbookView xWindow="9420" yWindow="0" windowWidth="14385" windowHeight="156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I16" i="1" s="1"/>
  <c r="G15" i="1"/>
  <c r="I15" i="1" s="1"/>
  <c r="G14" i="1"/>
  <c r="I14" i="1" s="1"/>
  <c r="G13" i="1"/>
  <c r="I13" i="1" s="1"/>
  <c r="G19" i="1" l="1"/>
  <c r="I19" i="1" s="1"/>
  <c r="G29" i="1"/>
  <c r="I29" i="1"/>
  <c r="F29" i="1"/>
  <c r="G75" i="1" l="1"/>
  <c r="G18" i="1" l="1"/>
  <c r="I18" i="1" s="1"/>
  <c r="G83" i="1" l="1"/>
  <c r="I83" i="1" s="1"/>
  <c r="G82" i="1"/>
  <c r="I82" i="1" s="1"/>
  <c r="G81" i="1"/>
  <c r="I81" i="1" s="1"/>
  <c r="G80" i="1"/>
  <c r="I80" i="1" s="1"/>
  <c r="G79" i="1"/>
  <c r="I79" i="1" s="1"/>
  <c r="G78" i="1"/>
  <c r="I78" i="1" s="1"/>
  <c r="G77" i="1"/>
  <c r="I75" i="1"/>
  <c r="G72" i="1"/>
  <c r="I72" i="1" s="1"/>
  <c r="G71" i="1"/>
  <c r="I71" i="1" s="1"/>
  <c r="G70" i="1"/>
  <c r="I70" i="1" s="1"/>
  <c r="G69" i="1"/>
  <c r="I69" i="1" s="1"/>
  <c r="G68" i="1"/>
  <c r="I68" i="1" s="1"/>
  <c r="G67" i="1"/>
  <c r="I67" i="1" s="1"/>
  <c r="G66" i="1"/>
  <c r="I66" i="1" s="1"/>
  <c r="G65" i="1"/>
  <c r="I65" i="1" s="1"/>
  <c r="G63" i="1"/>
  <c r="G53" i="1"/>
  <c r="I53" i="1" s="1"/>
  <c r="G52" i="1"/>
  <c r="I52" i="1" s="1"/>
  <c r="G60" i="1"/>
  <c r="G59" i="1"/>
  <c r="I59" i="1" s="1"/>
  <c r="G58" i="1"/>
  <c r="G54" i="1"/>
  <c r="I54" i="1" s="1"/>
  <c r="G51" i="1"/>
  <c r="I51" i="1" s="1"/>
  <c r="G50" i="1"/>
  <c r="I50" i="1" s="1"/>
  <c r="G49" i="1"/>
  <c r="I49" i="1" s="1"/>
  <c r="G48" i="1"/>
  <c r="I48" i="1" s="1"/>
  <c r="G47" i="1"/>
  <c r="I47" i="1" s="1"/>
  <c r="G46" i="1"/>
  <c r="I46" i="1" s="1"/>
  <c r="G44" i="1"/>
  <c r="G41" i="1"/>
  <c r="I41" i="1" s="1"/>
  <c r="G40" i="1"/>
  <c r="I40" i="1" s="1"/>
  <c r="G39" i="1"/>
  <c r="I39" i="1" s="1"/>
  <c r="G38" i="1"/>
  <c r="I38" i="1" s="1"/>
  <c r="G37" i="1"/>
  <c r="G35" i="1"/>
  <c r="G34" i="1"/>
  <c r="G28" i="1"/>
  <c r="I28" i="1" s="1"/>
  <c r="G26" i="1"/>
  <c r="I26" i="1" s="1"/>
  <c r="G25" i="1"/>
  <c r="I25" i="1" s="1"/>
  <c r="G24" i="1"/>
  <c r="G22" i="1"/>
  <c r="I22" i="1" s="1"/>
  <c r="G21" i="1"/>
  <c r="G20" i="1"/>
  <c r="G17" i="1"/>
  <c r="G12" i="1"/>
  <c r="I12" i="1" s="1"/>
  <c r="I60" i="1" l="1"/>
  <c r="G57" i="1"/>
  <c r="G56" i="1" s="1"/>
  <c r="I56" i="1" s="1"/>
  <c r="I55" i="1" s="1"/>
  <c r="I17" i="1"/>
  <c r="I20" i="1"/>
  <c r="G11" i="1"/>
  <c r="I24" i="1"/>
  <c r="I23" i="1" s="1"/>
  <c r="G23" i="1"/>
  <c r="I21" i="1"/>
  <c r="I35" i="1"/>
  <c r="I58" i="1"/>
  <c r="I57" i="1" s="1"/>
  <c r="I34" i="1"/>
  <c r="G45" i="1"/>
  <c r="G43" i="1" s="1"/>
  <c r="G27" i="1"/>
  <c r="I27" i="1" s="1"/>
  <c r="G36" i="1"/>
  <c r="G76" i="1"/>
  <c r="G74" i="1" s="1"/>
  <c r="I64" i="1"/>
  <c r="I44" i="1"/>
  <c r="I63" i="1"/>
  <c r="I77" i="1"/>
  <c r="I76" i="1" s="1"/>
  <c r="G64" i="1"/>
  <c r="G62" i="1" s="1"/>
  <c r="I45" i="1"/>
  <c r="I37" i="1"/>
  <c r="I36" i="1" s="1"/>
  <c r="G10" i="1" l="1"/>
  <c r="G33" i="1"/>
  <c r="G32" i="1" s="1"/>
  <c r="I33" i="1"/>
  <c r="I32" i="1" s="1"/>
  <c r="G42" i="1"/>
  <c r="I43" i="1"/>
  <c r="I42" i="1" s="1"/>
  <c r="I11" i="1"/>
  <c r="I10" i="1" s="1"/>
  <c r="G55" i="1"/>
  <c r="G61" i="1"/>
  <c r="I62" i="1"/>
  <c r="I61" i="1" s="1"/>
  <c r="G73" i="1"/>
  <c r="I74" i="1"/>
  <c r="I73" i="1" s="1"/>
  <c r="G31" i="1" l="1"/>
  <c r="G84" i="1" s="1"/>
  <c r="I31" i="1"/>
  <c r="I84" i="1" s="1"/>
  <c r="H84" i="1"/>
</calcChain>
</file>

<file path=xl/sharedStrings.xml><?xml version="1.0" encoding="utf-8"?>
<sst xmlns="http://schemas.openxmlformats.org/spreadsheetml/2006/main" count="159" uniqueCount="88">
  <si>
    <t>№</t>
  </si>
  <si>
    <t>Статьи расходов</t>
  </si>
  <si>
    <t>Единица измерения</t>
  </si>
  <si>
    <t>Количество</t>
  </si>
  <si>
    <t>Стоимость, в тенге</t>
  </si>
  <si>
    <t>Всего, в тенге</t>
  </si>
  <si>
    <t>Источники финансирования</t>
  </si>
  <si>
    <t>Заявитель (собственный вклад)</t>
  </si>
  <si>
    <t>Средства гранта</t>
  </si>
  <si>
    <t>Административные расходы:</t>
  </si>
  <si>
    <t>Заработная плата, в том числе:</t>
  </si>
  <si>
    <t>руководитель проекта</t>
  </si>
  <si>
    <t>месяц</t>
  </si>
  <si>
    <t>координатор проекта</t>
  </si>
  <si>
    <t xml:space="preserve">методист-организатор проекта </t>
  </si>
  <si>
    <t>услуга</t>
  </si>
  <si>
    <t xml:space="preserve">проведение обслуживания, приобретение комплектующих материалов по основным средствам </t>
  </si>
  <si>
    <t>услуги по заправке картриджей</t>
  </si>
  <si>
    <t>Прочие расходы, в том числе:</t>
  </si>
  <si>
    <t>расходы на почтовые услуги</t>
  </si>
  <si>
    <t>Материально-техническое обеспечение:</t>
  </si>
  <si>
    <t>штук</t>
  </si>
  <si>
    <t>Прямые расходы:</t>
  </si>
  <si>
    <t xml:space="preserve">Задача 1: Обеспечение условий для деятельности по проекту/Мероприятие 1 </t>
  </si>
  <si>
    <t>Расходы по оплате работ и услуг, оказываемых юридическими и физическими лицами, в том числе:</t>
  </si>
  <si>
    <t>услуги специалистов/ лекторов/ консультантов/экспертов/ и т.п. (физическое лицо/индивидуальный предприниматель)</t>
  </si>
  <si>
    <t>полиграфические услуги (индивидуальный предприниматель/ юридическое лицо), в том числе:</t>
  </si>
  <si>
    <t xml:space="preserve">изготовление баннера (размеры 1,5м*2м, 1 штук*20 000 тенге) </t>
  </si>
  <si>
    <t>переводческие услуги (физическое лицо/индивидуальный предприниматель/ юридическое лицо)</t>
  </si>
  <si>
    <t>услуги партнёров проекта (индивидуальный предприниматель/ юридическое лицо)</t>
  </si>
  <si>
    <t>услуги специалистов/  лекторов/ консультантов/ экспертов и т.п. (физическое лицо/ индивидуальный предприниматель)</t>
  </si>
  <si>
    <t>Приобретение раздаточных материалов/ канцелярских товаров (индивидуальный предприниматель/ юридическое лицо), в том числе:</t>
  </si>
  <si>
    <t>папка</t>
  </si>
  <si>
    <t>ручка</t>
  </si>
  <si>
    <t>блокнот</t>
  </si>
  <si>
    <t>карандаш</t>
  </si>
  <si>
    <t>бумага</t>
  </si>
  <si>
    <t>пачка</t>
  </si>
  <si>
    <t>услуги по проведению фото/видеосъёмки, услуги связи в режиме онлайн (физическое лицо/ индивидуальный предприниматель/ юридическое лицо)</t>
  </si>
  <si>
    <t>услуги специалистов/ лекторов/ консультантов/ экспертов  и т.п. (физическое лицо/ индивидуальный предприниматель)</t>
  </si>
  <si>
    <t>переводческие услуги (физическое лицо/ индивидуальный предприниматель/ юридическое лицо)</t>
  </si>
  <si>
    <t>услуги по проведению фото/видео съемки, услуги связи в режиме онлайн (физическое лицо/ индивидуальный предприниматель/ юридическое лицо)</t>
  </si>
  <si>
    <t>услуги партнеров проекта (индивидуальный предприниматель/юридическое лицо)</t>
  </si>
  <si>
    <t>услуги по освещению мероприятий проекта в СМИ, в социальных сетях, интернет-ресурсах, сети интернет и т.д.(индивидуальный предприниматель/ юридическое лицо),  в том, числе:</t>
  </si>
  <si>
    <t>изготовление и трансляция телесюжетов</t>
  </si>
  <si>
    <t>изготовление и прокат видеороликов</t>
  </si>
  <si>
    <t>публикация статей в электронных СМИ</t>
  </si>
  <si>
    <t>Итого</t>
  </si>
  <si>
    <t>услуги по изготовлению буклетов (400 экземпляров *500 тенге)</t>
  </si>
  <si>
    <t>Задача 3. Информационное освещение мероприятий проекта в СМИ, социальных сетях, сети интернет и др./ Мероприятие 1</t>
  </si>
  <si>
    <t>Задача 4. Оценка эффективности проводимой работы на старте, в процессе и по итогам социального проекта с предоставлением отчёта/ Мероприятие 1 и 2</t>
  </si>
  <si>
    <t>Задача 5. Обеспечение прозрачности и подотчётность в рамках реализуемого социального проекта/ Мероприятия 1 и 2</t>
  </si>
  <si>
    <t>канцелярские товары (5 человек* 3 МРП (1 МРП-3692 тенге)</t>
  </si>
  <si>
    <t xml:space="preserve"> Социальные отчисления (СО=3,5% от (ЗП-ОПВ) min 2975 тенге)</t>
  </si>
  <si>
    <t>Социальный налог (СН=9,5 % от (ЗП-ОПВ-ВОСМС)-СО</t>
  </si>
  <si>
    <t>Отчисления на обязательное социальное медицинское страхование (ООСМС =3% от ЗП)</t>
  </si>
  <si>
    <t>транспортные услуги (физическое лицо/индивидуальный предприниматель/ юридическое лицо)  (10 часов в месяц*8 месяцев *3500 тенге)</t>
  </si>
  <si>
    <t>Банковские услуги (согласно тарифам обслуживающего банка)</t>
  </si>
  <si>
    <t>Расходные материалы и другие запасы, в том числе:</t>
  </si>
  <si>
    <t>комплект</t>
  </si>
  <si>
    <t>Смета расходов по реализации социального проекта</t>
  </si>
  <si>
    <t xml:space="preserve">Задача 2: Организация деятельности Центра местного самоуправления  / Мероприятие1 </t>
  </si>
  <si>
    <t>Обязательные пенсионные взносы работодателя</t>
  </si>
  <si>
    <t>Офисное оборудование и техника</t>
  </si>
  <si>
    <t>Грантополучатель:</t>
  </si>
  <si>
    <t>МП</t>
  </si>
  <si>
    <t xml:space="preserve">                                                        М.П.</t>
  </si>
  <si>
    <t>Грантодатель:</t>
  </si>
  <si>
    <t xml:space="preserve">НАО «Центр поддержки гражданских инициатив» </t>
  </si>
  <si>
    <t>Председатель Правления</t>
  </si>
  <si>
    <t>______________  Диас Лима</t>
  </si>
  <si>
    <t>Заместитель Председателя Правления</t>
  </si>
  <si>
    <r>
      <t xml:space="preserve">______________  Ф.И.О </t>
    </r>
    <r>
      <rPr>
        <i/>
        <sz val="12"/>
        <color theme="1"/>
        <rFont val="Times New Roman"/>
        <family val="1"/>
        <charset val="204"/>
      </rPr>
      <t>(при наличии)</t>
    </r>
  </si>
  <si>
    <t>Директор Департамента финансового мониторинга и контроля</t>
  </si>
  <si>
    <t>Ответственный исполнитель Департамента финансового мониторинга и контроля</t>
  </si>
  <si>
    <r>
      <t xml:space="preserve">______________ Ф.И.О </t>
    </r>
    <r>
      <rPr>
        <i/>
        <sz val="12"/>
        <color theme="1"/>
        <rFont val="Times New Roman"/>
        <family val="1"/>
        <charset val="204"/>
      </rPr>
      <t>(при наличии)</t>
    </r>
  </si>
  <si>
    <t xml:space="preserve">                                                                                                                                                                                                                      Приложение №2</t>
  </si>
  <si>
    <t xml:space="preserve">к Договору о предоставлении государственного гранта </t>
  </si>
  <si>
    <t>Аренда проектного офиса (10,7 м2 Х 3 609,9 тенге)</t>
  </si>
  <si>
    <t xml:space="preserve">           от "___" ___________ 2024 года №____</t>
  </si>
  <si>
    <r>
      <rPr>
        <b/>
        <sz val="12"/>
        <color theme="1"/>
        <rFont val="Times New Roman"/>
        <family val="1"/>
        <charset val="204"/>
      </rPr>
      <t>Грантополучатель</t>
    </r>
    <r>
      <rPr>
        <sz val="12"/>
        <color theme="1"/>
        <rFont val="Times New Roman"/>
        <family val="1"/>
        <charset val="204"/>
      </rPr>
      <t xml:space="preserve">: Ассоциация детских и молодёжных организаций Павлодарской области </t>
    </r>
  </si>
  <si>
    <r>
      <rPr>
        <b/>
        <sz val="12"/>
        <color theme="1"/>
        <rFont val="Times New Roman"/>
        <family val="1"/>
        <charset val="204"/>
      </rPr>
      <t>Тема гранта</t>
    </r>
    <r>
      <rPr>
        <sz val="12"/>
        <color theme="1"/>
        <rFont val="Times New Roman"/>
        <family val="1"/>
        <charset val="204"/>
      </rPr>
      <t>: Ауыл аманаты/Благополучие села</t>
    </r>
  </si>
  <si>
    <t>бухгалтер/финансист проекта</t>
  </si>
  <si>
    <t xml:space="preserve">менеджер/специалист по связям с общественностью </t>
  </si>
  <si>
    <t xml:space="preserve">Ассоциация детских и молодёжных организаций Павлодарской области </t>
  </si>
  <si>
    <t>Исполнительный директор</t>
  </si>
  <si>
    <t xml:space="preserve"> _________________ Коряк Д.В.</t>
  </si>
  <si>
    <t>услуги партнёров проекта (индивидуальный предприниматель/юридическое лицо)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</si>
</sst>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1" fillId="0" borderId="0" xfId="0" applyFont="1"/>
    <xf numFmtId="0" fontId="6" fillId="0" borderId="0" xfId="0" applyFont="1" applyAlignment="1">
      <alignment horizontal="left" vertical="center" indent="1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 indent="1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/>
    <xf numFmtId="3" fontId="5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 indent="10"/>
    </xf>
    <xf numFmtId="0" fontId="10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4" borderId="0" xfId="0" applyFont="1" applyFill="1" applyAlignment="1">
      <alignment horizontal="right"/>
    </xf>
    <xf numFmtId="0" fontId="6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2"/>
  <sheetViews>
    <sheetView tabSelected="1" topLeftCell="A27" zoomScaleNormal="100" workbookViewId="0">
      <selection activeCell="C32" sqref="C32"/>
    </sheetView>
  </sheetViews>
  <sheetFormatPr defaultRowHeight="15" x14ac:dyDescent="0.25"/>
  <cols>
    <col min="1" max="1" width="4" customWidth="1"/>
    <col min="2" max="2" width="4.85546875" customWidth="1"/>
    <col min="3" max="3" width="42.140625" customWidth="1"/>
    <col min="4" max="4" width="12" style="1" customWidth="1"/>
    <col min="5" max="5" width="8" style="1" customWidth="1"/>
    <col min="6" max="6" width="12.140625" customWidth="1"/>
    <col min="7" max="7" width="13.5703125" customWidth="1"/>
    <col min="8" max="9" width="12.7109375" customWidth="1"/>
  </cols>
  <sheetData>
    <row r="1" spans="1:11" ht="15.75" x14ac:dyDescent="0.25">
      <c r="A1" s="31" t="s">
        <v>76</v>
      </c>
      <c r="B1" s="31"/>
      <c r="C1" s="31"/>
      <c r="D1" s="31"/>
      <c r="E1" s="31"/>
      <c r="F1" s="31"/>
      <c r="G1" s="31"/>
      <c r="H1" s="31"/>
      <c r="I1" s="31"/>
      <c r="J1" s="6"/>
      <c r="K1" s="6"/>
    </row>
    <row r="2" spans="1:11" ht="15.75" x14ac:dyDescent="0.25">
      <c r="A2" s="6"/>
      <c r="B2" s="6"/>
      <c r="C2" s="6"/>
      <c r="D2" s="7"/>
      <c r="E2" s="31" t="s">
        <v>77</v>
      </c>
      <c r="F2" s="31"/>
      <c r="G2" s="31"/>
      <c r="H2" s="31"/>
      <c r="I2" s="31"/>
    </row>
    <row r="3" spans="1:11" ht="15.75" x14ac:dyDescent="0.25">
      <c r="A3" s="6"/>
      <c r="B3" s="6"/>
      <c r="C3" s="6"/>
      <c r="D3" s="7"/>
      <c r="E3" s="7"/>
      <c r="F3" s="35" t="s">
        <v>79</v>
      </c>
      <c r="G3" s="35"/>
      <c r="H3" s="35"/>
      <c r="I3" s="35"/>
    </row>
    <row r="4" spans="1:11" s="8" customFormat="1" ht="10.15" customHeight="1" x14ac:dyDescent="0.25">
      <c r="A4" s="6"/>
      <c r="B4" s="6"/>
      <c r="C4" s="6"/>
      <c r="D4" s="7"/>
      <c r="E4" s="7"/>
      <c r="F4" s="6"/>
      <c r="G4" s="6"/>
      <c r="H4" s="6"/>
      <c r="I4" s="6"/>
    </row>
    <row r="5" spans="1:11" s="8" customFormat="1" ht="15.75" x14ac:dyDescent="0.25">
      <c r="A5" s="6"/>
      <c r="B5" s="6"/>
      <c r="C5" s="32" t="s">
        <v>60</v>
      </c>
      <c r="D5" s="32"/>
      <c r="E5" s="32"/>
      <c r="F5" s="32"/>
      <c r="G5" s="32"/>
      <c r="H5" s="32"/>
      <c r="I5" s="32"/>
    </row>
    <row r="6" spans="1:11" s="8" customFormat="1" ht="22.15" customHeight="1" x14ac:dyDescent="0.25">
      <c r="A6" s="6"/>
      <c r="B6" s="6" t="s">
        <v>80</v>
      </c>
      <c r="C6" s="6"/>
      <c r="D6" s="7"/>
      <c r="E6" s="7"/>
      <c r="F6" s="6"/>
      <c r="G6" s="6"/>
      <c r="H6" s="6"/>
      <c r="I6" s="6"/>
    </row>
    <row r="7" spans="1:11" s="8" customFormat="1" ht="21.6" customHeight="1" x14ac:dyDescent="0.25">
      <c r="A7" s="6"/>
      <c r="B7" s="6" t="s">
        <v>81</v>
      </c>
      <c r="C7" s="6"/>
      <c r="D7" s="7"/>
      <c r="E7" s="7"/>
      <c r="F7" s="6"/>
      <c r="G7" s="6"/>
      <c r="H7" s="6"/>
      <c r="I7" s="6"/>
    </row>
    <row r="8" spans="1:11" s="6" customFormat="1" ht="31.5" customHeight="1" x14ac:dyDescent="0.25">
      <c r="B8" s="33" t="s">
        <v>0</v>
      </c>
      <c r="C8" s="33" t="s">
        <v>1</v>
      </c>
      <c r="D8" s="33" t="s">
        <v>2</v>
      </c>
      <c r="E8" s="33" t="s">
        <v>3</v>
      </c>
      <c r="F8" s="33" t="s">
        <v>4</v>
      </c>
      <c r="G8" s="33" t="s">
        <v>5</v>
      </c>
      <c r="H8" s="33" t="s">
        <v>6</v>
      </c>
      <c r="I8" s="33"/>
    </row>
    <row r="9" spans="1:11" s="6" customFormat="1" ht="47.25" x14ac:dyDescent="0.25">
      <c r="B9" s="33"/>
      <c r="C9" s="33"/>
      <c r="D9" s="33"/>
      <c r="E9" s="33"/>
      <c r="F9" s="33"/>
      <c r="G9" s="33"/>
      <c r="H9" s="30" t="s">
        <v>7</v>
      </c>
      <c r="I9" s="30" t="s">
        <v>8</v>
      </c>
    </row>
    <row r="10" spans="1:11" s="6" customFormat="1" ht="18" customHeight="1" x14ac:dyDescent="0.25">
      <c r="B10" s="17">
        <v>1</v>
      </c>
      <c r="C10" s="18" t="s">
        <v>9</v>
      </c>
      <c r="D10" s="17"/>
      <c r="E10" s="17"/>
      <c r="F10" s="18"/>
      <c r="G10" s="18">
        <f>G11+G17+G20+G21+G22+G23+G27+G18+G19</f>
        <v>1948600</v>
      </c>
      <c r="H10" s="18"/>
      <c r="I10" s="18">
        <f t="shared" ref="I10" si="0">I11+I17+I20+I21+I22+I23+I27+I18+I19</f>
        <v>1948600</v>
      </c>
    </row>
    <row r="11" spans="1:11" s="6" customFormat="1" ht="21.6" customHeight="1" x14ac:dyDescent="0.25">
      <c r="B11" s="18"/>
      <c r="C11" s="18" t="s">
        <v>10</v>
      </c>
      <c r="D11" s="17"/>
      <c r="E11" s="17"/>
      <c r="F11" s="18"/>
      <c r="G11" s="18">
        <f>G12+G14+G13+G15+G16</f>
        <v>1200000</v>
      </c>
      <c r="H11" s="18"/>
      <c r="I11" s="18">
        <f t="shared" ref="I11" si="1">I12+I14+I13+I15+I16</f>
        <v>1200000</v>
      </c>
    </row>
    <row r="12" spans="1:11" s="6" customFormat="1" ht="24" customHeight="1" x14ac:dyDescent="0.25">
      <c r="B12" s="18"/>
      <c r="C12" s="18" t="s">
        <v>11</v>
      </c>
      <c r="D12" s="17" t="s">
        <v>12</v>
      </c>
      <c r="E12" s="17">
        <v>8</v>
      </c>
      <c r="F12" s="18">
        <v>30000</v>
      </c>
      <c r="G12" s="18">
        <f t="shared" ref="G12:G22" si="2">E12*F12</f>
        <v>240000</v>
      </c>
      <c r="H12" s="19"/>
      <c r="I12" s="18">
        <f>G12</f>
        <v>240000</v>
      </c>
    </row>
    <row r="13" spans="1:11" s="4" customFormat="1" ht="23.45" customHeight="1" x14ac:dyDescent="0.25">
      <c r="A13" s="6"/>
      <c r="B13" s="21"/>
      <c r="C13" s="21" t="s">
        <v>13</v>
      </c>
      <c r="D13" s="22" t="s">
        <v>12</v>
      </c>
      <c r="E13" s="22">
        <v>8</v>
      </c>
      <c r="F13" s="21">
        <v>30000</v>
      </c>
      <c r="G13" s="21">
        <f>E13*F13</f>
        <v>240000</v>
      </c>
      <c r="H13" s="19"/>
      <c r="I13" s="21">
        <f>G13</f>
        <v>240000</v>
      </c>
    </row>
    <row r="14" spans="1:11" s="4" customFormat="1" ht="22.9" customHeight="1" x14ac:dyDescent="0.25">
      <c r="A14" s="6"/>
      <c r="B14" s="21"/>
      <c r="C14" s="21" t="s">
        <v>82</v>
      </c>
      <c r="D14" s="22" t="s">
        <v>12</v>
      </c>
      <c r="E14" s="22">
        <v>8</v>
      </c>
      <c r="F14" s="21">
        <v>30000</v>
      </c>
      <c r="G14" s="21">
        <f t="shared" ref="G14:G16" si="3">E14*F14</f>
        <v>240000</v>
      </c>
      <c r="H14" s="19"/>
      <c r="I14" s="21">
        <f t="shared" ref="I14:I16" si="4">G14</f>
        <v>240000</v>
      </c>
    </row>
    <row r="15" spans="1:11" s="4" customFormat="1" ht="21" customHeight="1" x14ac:dyDescent="0.25">
      <c r="A15" s="6"/>
      <c r="B15" s="21"/>
      <c r="C15" s="21" t="s">
        <v>14</v>
      </c>
      <c r="D15" s="22" t="s">
        <v>12</v>
      </c>
      <c r="E15" s="22">
        <v>8</v>
      </c>
      <c r="F15" s="21">
        <v>30000</v>
      </c>
      <c r="G15" s="21">
        <f>E15*F15</f>
        <v>240000</v>
      </c>
      <c r="H15" s="19"/>
      <c r="I15" s="21">
        <f>G15</f>
        <v>240000</v>
      </c>
    </row>
    <row r="16" spans="1:11" s="4" customFormat="1" ht="36" customHeight="1" x14ac:dyDescent="0.25">
      <c r="A16" s="6"/>
      <c r="B16" s="21"/>
      <c r="C16" s="21" t="s">
        <v>83</v>
      </c>
      <c r="D16" s="22" t="s">
        <v>12</v>
      </c>
      <c r="E16" s="22">
        <v>8</v>
      </c>
      <c r="F16" s="21">
        <v>30000</v>
      </c>
      <c r="G16" s="21">
        <f t="shared" si="3"/>
        <v>240000</v>
      </c>
      <c r="H16" s="19"/>
      <c r="I16" s="21">
        <f t="shared" si="4"/>
        <v>240000</v>
      </c>
    </row>
    <row r="17" spans="2:9" s="6" customFormat="1" ht="36.6" customHeight="1" x14ac:dyDescent="0.25">
      <c r="B17" s="18"/>
      <c r="C17" s="18" t="s">
        <v>53</v>
      </c>
      <c r="D17" s="17" t="s">
        <v>12</v>
      </c>
      <c r="E17" s="17">
        <v>9</v>
      </c>
      <c r="F17" s="18">
        <v>8925</v>
      </c>
      <c r="G17" s="18">
        <f t="shared" si="2"/>
        <v>80325</v>
      </c>
      <c r="H17" s="19"/>
      <c r="I17" s="18">
        <f t="shared" ref="I17:I20" si="5">G17</f>
        <v>80325</v>
      </c>
    </row>
    <row r="18" spans="2:9" s="6" customFormat="1" ht="38.450000000000003" customHeight="1" x14ac:dyDescent="0.25">
      <c r="B18" s="18"/>
      <c r="C18" s="18" t="s">
        <v>54</v>
      </c>
      <c r="D18" s="17" t="s">
        <v>12</v>
      </c>
      <c r="E18" s="17">
        <v>9</v>
      </c>
      <c r="F18" s="19">
        <v>15625</v>
      </c>
      <c r="G18" s="18">
        <f t="shared" si="2"/>
        <v>140625</v>
      </c>
      <c r="H18" s="19"/>
      <c r="I18" s="18">
        <f t="shared" si="5"/>
        <v>140625</v>
      </c>
    </row>
    <row r="19" spans="2:9" s="6" customFormat="1" ht="40.9" customHeight="1" x14ac:dyDescent="0.25">
      <c r="B19" s="18"/>
      <c r="C19" s="18" t="s">
        <v>62</v>
      </c>
      <c r="D19" s="17" t="s">
        <v>12</v>
      </c>
      <c r="E19" s="17">
        <v>8</v>
      </c>
      <c r="F19" s="18">
        <v>1350</v>
      </c>
      <c r="G19" s="18">
        <f>E19*F19</f>
        <v>10800</v>
      </c>
      <c r="H19" s="19"/>
      <c r="I19" s="18">
        <f t="shared" si="5"/>
        <v>10800</v>
      </c>
    </row>
    <row r="20" spans="2:9" s="6" customFormat="1" ht="60.6" customHeight="1" x14ac:dyDescent="0.25">
      <c r="B20" s="18"/>
      <c r="C20" s="18" t="s">
        <v>55</v>
      </c>
      <c r="D20" s="17" t="s">
        <v>12</v>
      </c>
      <c r="E20" s="17">
        <v>8</v>
      </c>
      <c r="F20" s="18">
        <v>2700</v>
      </c>
      <c r="G20" s="18">
        <f t="shared" si="2"/>
        <v>21600</v>
      </c>
      <c r="H20" s="19"/>
      <c r="I20" s="18">
        <f t="shared" si="5"/>
        <v>21600</v>
      </c>
    </row>
    <row r="21" spans="2:9" s="6" customFormat="1" ht="45" customHeight="1" x14ac:dyDescent="0.25">
      <c r="B21" s="18"/>
      <c r="C21" s="20" t="s">
        <v>57</v>
      </c>
      <c r="D21" s="17" t="s">
        <v>15</v>
      </c>
      <c r="E21" s="17">
        <v>1</v>
      </c>
      <c r="F21" s="18">
        <v>62862</v>
      </c>
      <c r="G21" s="18">
        <f t="shared" si="2"/>
        <v>62862</v>
      </c>
      <c r="H21" s="18"/>
      <c r="I21" s="18">
        <f t="shared" ref="I21" si="6">G21</f>
        <v>62862</v>
      </c>
    </row>
    <row r="22" spans="2:9" s="6" customFormat="1" ht="41.45" customHeight="1" x14ac:dyDescent="0.25">
      <c r="B22" s="18"/>
      <c r="C22" s="20" t="s">
        <v>78</v>
      </c>
      <c r="D22" s="17" t="s">
        <v>12</v>
      </c>
      <c r="E22" s="17">
        <v>8</v>
      </c>
      <c r="F22" s="21">
        <v>38626</v>
      </c>
      <c r="G22" s="18">
        <f t="shared" si="2"/>
        <v>309008</v>
      </c>
      <c r="H22" s="18"/>
      <c r="I22" s="18">
        <f>G22</f>
        <v>309008</v>
      </c>
    </row>
    <row r="23" spans="2:9" s="6" customFormat="1" ht="31.5" x14ac:dyDescent="0.25">
      <c r="B23" s="18"/>
      <c r="C23" s="18" t="s">
        <v>58</v>
      </c>
      <c r="D23" s="17"/>
      <c r="E23" s="17"/>
      <c r="F23" s="18"/>
      <c r="G23" s="18">
        <f>G24+G26+G25</f>
        <v>110380</v>
      </c>
      <c r="H23" s="18"/>
      <c r="I23" s="18">
        <f>I24+I26+I25</f>
        <v>110380</v>
      </c>
    </row>
    <row r="24" spans="2:9" s="6" customFormat="1" ht="36" customHeight="1" x14ac:dyDescent="0.25">
      <c r="B24" s="18"/>
      <c r="C24" s="18" t="s">
        <v>52</v>
      </c>
      <c r="D24" s="17" t="s">
        <v>15</v>
      </c>
      <c r="E24" s="17">
        <v>1</v>
      </c>
      <c r="F24" s="18">
        <v>55380</v>
      </c>
      <c r="G24" s="18">
        <f t="shared" ref="G24:G26" si="7">E24*F24</f>
        <v>55380</v>
      </c>
      <c r="H24" s="18"/>
      <c r="I24" s="18">
        <f t="shared" ref="I24:I28" si="8">G24</f>
        <v>55380</v>
      </c>
    </row>
    <row r="25" spans="2:9" s="6" customFormat="1" ht="46.9" customHeight="1" x14ac:dyDescent="0.25">
      <c r="B25" s="18"/>
      <c r="C25" s="18" t="s">
        <v>16</v>
      </c>
      <c r="D25" s="17" t="s">
        <v>15</v>
      </c>
      <c r="E25" s="17">
        <v>1</v>
      </c>
      <c r="F25" s="18">
        <v>20000</v>
      </c>
      <c r="G25" s="18">
        <f t="shared" si="7"/>
        <v>20000</v>
      </c>
      <c r="H25" s="18"/>
      <c r="I25" s="18">
        <f t="shared" si="8"/>
        <v>20000</v>
      </c>
    </row>
    <row r="26" spans="2:9" s="6" customFormat="1" ht="22.15" customHeight="1" x14ac:dyDescent="0.25">
      <c r="B26" s="18"/>
      <c r="C26" s="18" t="s">
        <v>17</v>
      </c>
      <c r="D26" s="17" t="s">
        <v>15</v>
      </c>
      <c r="E26" s="17">
        <v>1</v>
      </c>
      <c r="F26" s="18">
        <v>35000</v>
      </c>
      <c r="G26" s="18">
        <f t="shared" si="7"/>
        <v>35000</v>
      </c>
      <c r="H26" s="18"/>
      <c r="I26" s="18">
        <f t="shared" si="8"/>
        <v>35000</v>
      </c>
    </row>
    <row r="27" spans="2:9" s="6" customFormat="1" ht="20.45" customHeight="1" x14ac:dyDescent="0.25">
      <c r="B27" s="18"/>
      <c r="C27" s="18" t="s">
        <v>18</v>
      </c>
      <c r="D27" s="17"/>
      <c r="E27" s="17"/>
      <c r="F27" s="18"/>
      <c r="G27" s="18">
        <f>G28</f>
        <v>13000</v>
      </c>
      <c r="H27" s="18"/>
      <c r="I27" s="18">
        <f t="shared" si="8"/>
        <v>13000</v>
      </c>
    </row>
    <row r="28" spans="2:9" s="6" customFormat="1" ht="46.15" customHeight="1" x14ac:dyDescent="0.25">
      <c r="B28" s="18"/>
      <c r="C28" s="18" t="s">
        <v>19</v>
      </c>
      <c r="D28" s="17" t="s">
        <v>15</v>
      </c>
      <c r="E28" s="17">
        <v>1</v>
      </c>
      <c r="F28" s="18">
        <v>13000</v>
      </c>
      <c r="G28" s="18">
        <f>E28*F28</f>
        <v>13000</v>
      </c>
      <c r="H28" s="18"/>
      <c r="I28" s="18">
        <f t="shared" si="8"/>
        <v>13000</v>
      </c>
    </row>
    <row r="29" spans="2:9" s="6" customFormat="1" ht="15.75" x14ac:dyDescent="0.25">
      <c r="B29" s="17">
        <v>2</v>
      </c>
      <c r="C29" s="18" t="s">
        <v>20</v>
      </c>
      <c r="D29" s="17"/>
      <c r="E29" s="17"/>
      <c r="F29" s="18">
        <f>F30</f>
        <v>566300</v>
      </c>
      <c r="G29" s="18">
        <f t="shared" ref="G29:I29" si="9">G30</f>
        <v>566300</v>
      </c>
      <c r="H29" s="18"/>
      <c r="I29" s="18">
        <f t="shared" si="9"/>
        <v>566300</v>
      </c>
    </row>
    <row r="30" spans="2:9" s="6" customFormat="1" ht="23.45" customHeight="1" x14ac:dyDescent="0.25">
      <c r="B30" s="21"/>
      <c r="C30" s="19" t="s">
        <v>63</v>
      </c>
      <c r="D30" s="22" t="s">
        <v>59</v>
      </c>
      <c r="E30" s="23">
        <v>1</v>
      </c>
      <c r="F30" s="24">
        <v>566300</v>
      </c>
      <c r="G30" s="24">
        <v>566300</v>
      </c>
      <c r="H30" s="23"/>
      <c r="I30" s="24">
        <v>566300</v>
      </c>
    </row>
    <row r="31" spans="2:9" s="6" customFormat="1" ht="17.45" customHeight="1" x14ac:dyDescent="0.25">
      <c r="B31" s="17">
        <v>3</v>
      </c>
      <c r="C31" s="29" t="s">
        <v>22</v>
      </c>
      <c r="D31" s="17"/>
      <c r="E31" s="17"/>
      <c r="F31" s="18"/>
      <c r="G31" s="18">
        <f>G32+G42+G55+G61+G73</f>
        <v>3148100</v>
      </c>
      <c r="H31" s="18"/>
      <c r="I31" s="18">
        <f>I32+I42+I55+I61+I73</f>
        <v>3148100</v>
      </c>
    </row>
    <row r="32" spans="2:9" s="6" customFormat="1" ht="48" customHeight="1" x14ac:dyDescent="0.25">
      <c r="B32" s="18"/>
      <c r="C32" s="38" t="s">
        <v>23</v>
      </c>
      <c r="D32" s="17"/>
      <c r="E32" s="17"/>
      <c r="F32" s="18"/>
      <c r="G32" s="18">
        <f>G33</f>
        <v>875000</v>
      </c>
      <c r="H32" s="18"/>
      <c r="I32" s="18">
        <f t="shared" ref="I32" si="10">I33</f>
        <v>875000</v>
      </c>
    </row>
    <row r="33" spans="1:9" s="6" customFormat="1" ht="48" customHeight="1" x14ac:dyDescent="0.25">
      <c r="B33" s="18"/>
      <c r="C33" s="18" t="s">
        <v>24</v>
      </c>
      <c r="D33" s="17"/>
      <c r="E33" s="17"/>
      <c r="F33" s="18"/>
      <c r="G33" s="18">
        <f>G34+G35+G36+G39+G40+G41</f>
        <v>875000</v>
      </c>
      <c r="H33" s="18"/>
      <c r="I33" s="18">
        <f>I34+I35+I36+I39+I40+I41</f>
        <v>875000</v>
      </c>
    </row>
    <row r="34" spans="1:9" s="6" customFormat="1" ht="64.900000000000006" customHeight="1" x14ac:dyDescent="0.25">
      <c r="B34" s="18"/>
      <c r="C34" s="18" t="s">
        <v>25</v>
      </c>
      <c r="D34" s="17" t="s">
        <v>15</v>
      </c>
      <c r="E34" s="17">
        <v>1</v>
      </c>
      <c r="F34" s="18">
        <v>100000</v>
      </c>
      <c r="G34" s="18">
        <f t="shared" ref="G34:G35" si="11">E34*F34</f>
        <v>100000</v>
      </c>
      <c r="H34" s="18"/>
      <c r="I34" s="18">
        <f t="shared" ref="I34:I35" si="12">G34</f>
        <v>100000</v>
      </c>
    </row>
    <row r="35" spans="1:9" s="6" customFormat="1" ht="74.45" customHeight="1" x14ac:dyDescent="0.25">
      <c r="B35" s="18"/>
      <c r="C35" s="21" t="s">
        <v>56</v>
      </c>
      <c r="D35" s="17" t="s">
        <v>15</v>
      </c>
      <c r="E35" s="17">
        <v>1</v>
      </c>
      <c r="F35" s="18">
        <v>280000</v>
      </c>
      <c r="G35" s="18">
        <f t="shared" si="11"/>
        <v>280000</v>
      </c>
      <c r="H35" s="18"/>
      <c r="I35" s="18">
        <f t="shared" si="12"/>
        <v>280000</v>
      </c>
    </row>
    <row r="36" spans="1:9" s="6" customFormat="1" ht="49.15" customHeight="1" x14ac:dyDescent="0.25">
      <c r="B36" s="18"/>
      <c r="C36" s="18" t="s">
        <v>26</v>
      </c>
      <c r="D36" s="17"/>
      <c r="E36" s="17"/>
      <c r="F36" s="18"/>
      <c r="G36" s="18">
        <f>G37+G38</f>
        <v>220000</v>
      </c>
      <c r="H36" s="18"/>
      <c r="I36" s="18">
        <f>I37+I38</f>
        <v>220000</v>
      </c>
    </row>
    <row r="37" spans="1:9" s="6" customFormat="1" ht="33" customHeight="1" x14ac:dyDescent="0.25">
      <c r="B37" s="18"/>
      <c r="C37" s="18" t="s">
        <v>27</v>
      </c>
      <c r="D37" s="17" t="s">
        <v>15</v>
      </c>
      <c r="E37" s="17">
        <v>1</v>
      </c>
      <c r="F37" s="18">
        <v>20000</v>
      </c>
      <c r="G37" s="18">
        <f t="shared" ref="G37:G41" si="13">E37*F37</f>
        <v>20000</v>
      </c>
      <c r="H37" s="18"/>
      <c r="I37" s="18">
        <f t="shared" ref="I37:I41" si="14">G37</f>
        <v>20000</v>
      </c>
    </row>
    <row r="38" spans="1:9" s="6" customFormat="1" ht="33.6" customHeight="1" x14ac:dyDescent="0.25">
      <c r="A38" s="25"/>
      <c r="B38" s="18"/>
      <c r="C38" s="18" t="s">
        <v>48</v>
      </c>
      <c r="D38" s="17" t="s">
        <v>15</v>
      </c>
      <c r="E38" s="17">
        <v>1</v>
      </c>
      <c r="F38" s="18">
        <v>200000</v>
      </c>
      <c r="G38" s="18">
        <f t="shared" si="13"/>
        <v>200000</v>
      </c>
      <c r="H38" s="18"/>
      <c r="I38" s="18">
        <f t="shared" si="14"/>
        <v>200000</v>
      </c>
    </row>
    <row r="39" spans="1:9" s="6" customFormat="1" ht="45" customHeight="1" x14ac:dyDescent="0.25">
      <c r="B39" s="18"/>
      <c r="C39" s="18" t="s">
        <v>28</v>
      </c>
      <c r="D39" s="17" t="s">
        <v>15</v>
      </c>
      <c r="E39" s="17">
        <v>1</v>
      </c>
      <c r="F39" s="18">
        <v>30000</v>
      </c>
      <c r="G39" s="18">
        <f t="shared" si="13"/>
        <v>30000</v>
      </c>
      <c r="H39" s="18"/>
      <c r="I39" s="18">
        <f t="shared" si="14"/>
        <v>30000</v>
      </c>
    </row>
    <row r="40" spans="1:9" s="6" customFormat="1" ht="49.15" customHeight="1" x14ac:dyDescent="0.25">
      <c r="B40" s="18"/>
      <c r="C40" s="18" t="s">
        <v>29</v>
      </c>
      <c r="D40" s="17" t="s">
        <v>15</v>
      </c>
      <c r="E40" s="17">
        <v>1</v>
      </c>
      <c r="F40" s="18">
        <v>65000</v>
      </c>
      <c r="G40" s="18">
        <f t="shared" si="13"/>
        <v>65000</v>
      </c>
      <c r="H40" s="18"/>
      <c r="I40" s="18">
        <f t="shared" si="14"/>
        <v>65000</v>
      </c>
    </row>
    <row r="41" spans="1:9" s="6" customFormat="1" ht="49.15" customHeight="1" x14ac:dyDescent="0.25">
      <c r="B41" s="18"/>
      <c r="C41" s="18" t="s">
        <v>29</v>
      </c>
      <c r="D41" s="17" t="s">
        <v>15</v>
      </c>
      <c r="E41" s="17">
        <v>1</v>
      </c>
      <c r="F41" s="26">
        <v>180000</v>
      </c>
      <c r="G41" s="18">
        <f t="shared" si="13"/>
        <v>180000</v>
      </c>
      <c r="H41" s="18"/>
      <c r="I41" s="18">
        <f t="shared" si="14"/>
        <v>180000</v>
      </c>
    </row>
    <row r="42" spans="1:9" s="6" customFormat="1" ht="48" customHeight="1" x14ac:dyDescent="0.25">
      <c r="B42" s="18"/>
      <c r="C42" s="37" t="s">
        <v>61</v>
      </c>
      <c r="D42" s="17"/>
      <c r="E42" s="17"/>
      <c r="F42" s="18"/>
      <c r="G42" s="18">
        <f>G43</f>
        <v>803000</v>
      </c>
      <c r="H42" s="18"/>
      <c r="I42" s="18">
        <f>I43</f>
        <v>803000</v>
      </c>
    </row>
    <row r="43" spans="1:9" s="6" customFormat="1" ht="50.45" customHeight="1" x14ac:dyDescent="0.25">
      <c r="B43" s="18"/>
      <c r="C43" s="18" t="s">
        <v>24</v>
      </c>
      <c r="D43" s="17"/>
      <c r="E43" s="17"/>
      <c r="F43" s="18"/>
      <c r="G43" s="18">
        <f>G44+G45+G51+G54+G52+G53</f>
        <v>803000</v>
      </c>
      <c r="H43" s="18"/>
      <c r="I43" s="18">
        <f t="shared" ref="I43:I44" si="15">G43</f>
        <v>803000</v>
      </c>
    </row>
    <row r="44" spans="1:9" s="6" customFormat="1" ht="70.900000000000006" customHeight="1" x14ac:dyDescent="0.25">
      <c r="B44" s="18"/>
      <c r="C44" s="18" t="s">
        <v>30</v>
      </c>
      <c r="D44" s="17" t="s">
        <v>15</v>
      </c>
      <c r="E44" s="17">
        <v>2</v>
      </c>
      <c r="F44" s="18">
        <v>100000</v>
      </c>
      <c r="G44" s="18">
        <f>E44*F44</f>
        <v>200000</v>
      </c>
      <c r="H44" s="18"/>
      <c r="I44" s="18">
        <f t="shared" si="15"/>
        <v>200000</v>
      </c>
    </row>
    <row r="45" spans="1:9" s="6" customFormat="1" ht="71.45" customHeight="1" x14ac:dyDescent="0.25">
      <c r="B45" s="18"/>
      <c r="C45" s="18" t="s">
        <v>31</v>
      </c>
      <c r="D45" s="17"/>
      <c r="E45" s="17"/>
      <c r="F45" s="18"/>
      <c r="G45" s="18">
        <f>G46++G47+G48+G49+G50</f>
        <v>43000</v>
      </c>
      <c r="H45" s="18"/>
      <c r="I45" s="18">
        <f>I46++I47+I48+I49+I50</f>
        <v>43000</v>
      </c>
    </row>
    <row r="46" spans="1:9" s="6" customFormat="1" ht="15" customHeight="1" x14ac:dyDescent="0.25">
      <c r="B46" s="18"/>
      <c r="C46" s="18" t="s">
        <v>32</v>
      </c>
      <c r="D46" s="17" t="s">
        <v>21</v>
      </c>
      <c r="E46" s="17">
        <v>20</v>
      </c>
      <c r="F46" s="18">
        <v>1000</v>
      </c>
      <c r="G46" s="18">
        <f t="shared" ref="G46:G54" si="16">E46*F46</f>
        <v>20000</v>
      </c>
      <c r="H46" s="18"/>
      <c r="I46" s="18">
        <f t="shared" ref="I46:I63" si="17">G46</f>
        <v>20000</v>
      </c>
    </row>
    <row r="47" spans="1:9" s="6" customFormat="1" ht="14.45" customHeight="1" x14ac:dyDescent="0.25">
      <c r="B47" s="18"/>
      <c r="C47" s="18" t="s">
        <v>33</v>
      </c>
      <c r="D47" s="17" t="s">
        <v>21</v>
      </c>
      <c r="E47" s="17">
        <v>20</v>
      </c>
      <c r="F47" s="18">
        <v>150</v>
      </c>
      <c r="G47" s="18">
        <f t="shared" si="16"/>
        <v>3000</v>
      </c>
      <c r="H47" s="18"/>
      <c r="I47" s="18">
        <f t="shared" si="17"/>
        <v>3000</v>
      </c>
    </row>
    <row r="48" spans="1:9" s="6" customFormat="1" ht="15" customHeight="1" x14ac:dyDescent="0.25">
      <c r="B48" s="18"/>
      <c r="C48" s="18" t="s">
        <v>34</v>
      </c>
      <c r="D48" s="17" t="s">
        <v>21</v>
      </c>
      <c r="E48" s="17">
        <v>20</v>
      </c>
      <c r="F48" s="18">
        <v>500</v>
      </c>
      <c r="G48" s="18">
        <f t="shared" si="16"/>
        <v>10000</v>
      </c>
      <c r="H48" s="18"/>
      <c r="I48" s="18">
        <f t="shared" si="17"/>
        <v>10000</v>
      </c>
    </row>
    <row r="49" spans="1:9" s="6" customFormat="1" ht="17.45" customHeight="1" x14ac:dyDescent="0.25">
      <c r="B49" s="18"/>
      <c r="C49" s="18" t="s">
        <v>35</v>
      </c>
      <c r="D49" s="17" t="s">
        <v>21</v>
      </c>
      <c r="E49" s="17">
        <v>20</v>
      </c>
      <c r="F49" s="18">
        <v>100</v>
      </c>
      <c r="G49" s="18">
        <f t="shared" si="16"/>
        <v>2000</v>
      </c>
      <c r="H49" s="18"/>
      <c r="I49" s="18">
        <f t="shared" si="17"/>
        <v>2000</v>
      </c>
    </row>
    <row r="50" spans="1:9" s="6" customFormat="1" ht="14.45" customHeight="1" x14ac:dyDescent="0.25">
      <c r="B50" s="18"/>
      <c r="C50" s="20" t="s">
        <v>36</v>
      </c>
      <c r="D50" s="27" t="s">
        <v>37</v>
      </c>
      <c r="E50" s="27">
        <v>5</v>
      </c>
      <c r="F50" s="20">
        <v>1600</v>
      </c>
      <c r="G50" s="20">
        <f t="shared" si="16"/>
        <v>8000</v>
      </c>
      <c r="H50" s="20"/>
      <c r="I50" s="20">
        <f t="shared" si="17"/>
        <v>8000</v>
      </c>
    </row>
    <row r="51" spans="1:9" s="6" customFormat="1" ht="69.599999999999994" customHeight="1" x14ac:dyDescent="0.25">
      <c r="B51" s="18"/>
      <c r="C51" s="18" t="s">
        <v>38</v>
      </c>
      <c r="D51" s="17" t="s">
        <v>15</v>
      </c>
      <c r="E51" s="17">
        <v>1</v>
      </c>
      <c r="F51" s="18">
        <v>30000</v>
      </c>
      <c r="G51" s="18">
        <f t="shared" si="16"/>
        <v>30000</v>
      </c>
      <c r="H51" s="18"/>
      <c r="I51" s="18">
        <f t="shared" si="17"/>
        <v>30000</v>
      </c>
    </row>
    <row r="52" spans="1:9" s="6" customFormat="1" ht="57" customHeight="1" x14ac:dyDescent="0.25">
      <c r="A52" s="25"/>
      <c r="B52" s="18"/>
      <c r="C52" s="18" t="s">
        <v>40</v>
      </c>
      <c r="D52" s="17" t="s">
        <v>15</v>
      </c>
      <c r="E52" s="17">
        <v>1</v>
      </c>
      <c r="F52" s="18">
        <v>30000</v>
      </c>
      <c r="G52" s="18">
        <f>E52*F52</f>
        <v>30000</v>
      </c>
      <c r="H52" s="18"/>
      <c r="I52" s="18">
        <f>G52</f>
        <v>30000</v>
      </c>
    </row>
    <row r="53" spans="1:9" s="6" customFormat="1" ht="52.9" customHeight="1" x14ac:dyDescent="0.25">
      <c r="A53" s="25"/>
      <c r="B53" s="18"/>
      <c r="C53" s="18" t="s">
        <v>87</v>
      </c>
      <c r="D53" s="17" t="s">
        <v>15</v>
      </c>
      <c r="E53" s="17">
        <v>1</v>
      </c>
      <c r="F53" s="26">
        <v>100000</v>
      </c>
      <c r="G53" s="18">
        <f>E53*F53</f>
        <v>100000</v>
      </c>
      <c r="H53" s="18"/>
      <c r="I53" s="18">
        <f>G53</f>
        <v>100000</v>
      </c>
    </row>
    <row r="54" spans="1:9" s="6" customFormat="1" ht="50.45" customHeight="1" x14ac:dyDescent="0.25">
      <c r="B54" s="18"/>
      <c r="C54" s="18" t="s">
        <v>29</v>
      </c>
      <c r="D54" s="17" t="s">
        <v>15</v>
      </c>
      <c r="E54" s="17">
        <v>2</v>
      </c>
      <c r="F54" s="18">
        <v>200000</v>
      </c>
      <c r="G54" s="18">
        <f t="shared" si="16"/>
        <v>400000</v>
      </c>
      <c r="H54" s="18"/>
      <c r="I54" s="18">
        <f t="shared" si="17"/>
        <v>400000</v>
      </c>
    </row>
    <row r="55" spans="1:9" s="6" customFormat="1" ht="69.75" customHeight="1" x14ac:dyDescent="0.25">
      <c r="A55" s="25"/>
      <c r="B55" s="18"/>
      <c r="C55" s="38" t="s">
        <v>49</v>
      </c>
      <c r="D55" s="17"/>
      <c r="E55" s="17"/>
      <c r="F55" s="18"/>
      <c r="G55" s="18">
        <f>G56</f>
        <v>940000</v>
      </c>
      <c r="H55" s="18"/>
      <c r="I55" s="18">
        <f>I56</f>
        <v>940000</v>
      </c>
    </row>
    <row r="56" spans="1:9" s="6" customFormat="1" ht="46.9" customHeight="1" x14ac:dyDescent="0.25">
      <c r="A56" s="25"/>
      <c r="B56" s="18"/>
      <c r="C56" s="18" t="s">
        <v>24</v>
      </c>
      <c r="D56" s="17"/>
      <c r="E56" s="17"/>
      <c r="F56" s="18"/>
      <c r="G56" s="18">
        <f>G57</f>
        <v>940000</v>
      </c>
      <c r="H56" s="18"/>
      <c r="I56" s="18">
        <f>G56</f>
        <v>940000</v>
      </c>
    </row>
    <row r="57" spans="1:9" s="6" customFormat="1" ht="78.599999999999994" customHeight="1" x14ac:dyDescent="0.25">
      <c r="A57" s="25"/>
      <c r="B57" s="28"/>
      <c r="C57" s="18" t="s">
        <v>43</v>
      </c>
      <c r="D57" s="17"/>
      <c r="E57" s="17"/>
      <c r="F57" s="18"/>
      <c r="G57" s="18">
        <f>G58+G59+G60</f>
        <v>940000</v>
      </c>
      <c r="H57" s="18"/>
      <c r="I57" s="18">
        <f>I58+I59+I60</f>
        <v>940000</v>
      </c>
    </row>
    <row r="58" spans="1:9" s="6" customFormat="1" ht="22.15" customHeight="1" x14ac:dyDescent="0.25">
      <c r="A58" s="25"/>
      <c r="B58" s="28"/>
      <c r="C58" s="18" t="s">
        <v>44</v>
      </c>
      <c r="D58" s="17" t="s">
        <v>15</v>
      </c>
      <c r="E58" s="17">
        <v>1</v>
      </c>
      <c r="F58" s="18">
        <v>200000</v>
      </c>
      <c r="G58" s="18">
        <f t="shared" ref="G58:G60" si="18">E58*F58</f>
        <v>200000</v>
      </c>
      <c r="H58" s="18"/>
      <c r="I58" s="18">
        <f t="shared" ref="I58:I60" si="19">G58</f>
        <v>200000</v>
      </c>
    </row>
    <row r="59" spans="1:9" s="6" customFormat="1" ht="21.6" customHeight="1" x14ac:dyDescent="0.25">
      <c r="A59" s="25"/>
      <c r="B59" s="28"/>
      <c r="C59" s="18" t="s">
        <v>45</v>
      </c>
      <c r="D59" s="17" t="s">
        <v>15</v>
      </c>
      <c r="E59" s="17">
        <v>1</v>
      </c>
      <c r="F59" s="18">
        <v>500000</v>
      </c>
      <c r="G59" s="18">
        <f t="shared" si="18"/>
        <v>500000</v>
      </c>
      <c r="H59" s="18"/>
      <c r="I59" s="18">
        <f t="shared" si="19"/>
        <v>500000</v>
      </c>
    </row>
    <row r="60" spans="1:9" s="6" customFormat="1" ht="27" customHeight="1" x14ac:dyDescent="0.25">
      <c r="A60" s="25"/>
      <c r="B60" s="28"/>
      <c r="C60" s="18" t="s">
        <v>46</v>
      </c>
      <c r="D60" s="17" t="s">
        <v>15</v>
      </c>
      <c r="E60" s="17">
        <v>16</v>
      </c>
      <c r="F60" s="18">
        <v>15000</v>
      </c>
      <c r="G60" s="18">
        <f t="shared" si="18"/>
        <v>240000</v>
      </c>
      <c r="H60" s="18"/>
      <c r="I60" s="18">
        <f t="shared" si="19"/>
        <v>240000</v>
      </c>
    </row>
    <row r="61" spans="1:9" s="6" customFormat="1" ht="78" customHeight="1" x14ac:dyDescent="0.25">
      <c r="A61" s="25"/>
      <c r="B61" s="18"/>
      <c r="C61" s="38" t="s">
        <v>50</v>
      </c>
      <c r="D61" s="17"/>
      <c r="E61" s="17"/>
      <c r="F61" s="18"/>
      <c r="G61" s="18">
        <f>G62</f>
        <v>277800</v>
      </c>
      <c r="H61" s="18"/>
      <c r="I61" s="18">
        <f>I62</f>
        <v>277800</v>
      </c>
    </row>
    <row r="62" spans="1:9" s="6" customFormat="1" ht="48" customHeight="1" x14ac:dyDescent="0.25">
      <c r="A62" s="25"/>
      <c r="B62" s="18"/>
      <c r="C62" s="18" t="s">
        <v>24</v>
      </c>
      <c r="D62" s="17"/>
      <c r="E62" s="17"/>
      <c r="F62" s="18"/>
      <c r="G62" s="18">
        <f>G63+G64+G70+G71+G72</f>
        <v>277800</v>
      </c>
      <c r="H62" s="18"/>
      <c r="I62" s="18">
        <f t="shared" si="17"/>
        <v>277800</v>
      </c>
    </row>
    <row r="63" spans="1:9" s="6" customFormat="1" ht="72.599999999999994" customHeight="1" x14ac:dyDescent="0.25">
      <c r="A63" s="25"/>
      <c r="B63" s="18"/>
      <c r="C63" s="18" t="s">
        <v>39</v>
      </c>
      <c r="D63" s="17" t="s">
        <v>15</v>
      </c>
      <c r="E63" s="17">
        <v>1</v>
      </c>
      <c r="F63" s="18">
        <v>100000</v>
      </c>
      <c r="G63" s="18">
        <f>E63*F63</f>
        <v>100000</v>
      </c>
      <c r="H63" s="18"/>
      <c r="I63" s="18">
        <f t="shared" si="17"/>
        <v>100000</v>
      </c>
    </row>
    <row r="64" spans="1:9" s="6" customFormat="1" ht="60" customHeight="1" x14ac:dyDescent="0.25">
      <c r="A64" s="25"/>
      <c r="B64" s="28"/>
      <c r="C64" s="18" t="s">
        <v>31</v>
      </c>
      <c r="D64" s="17"/>
      <c r="E64" s="17"/>
      <c r="F64" s="18"/>
      <c r="G64" s="18">
        <f>G65+G66+G67+G68+G69</f>
        <v>22300</v>
      </c>
      <c r="H64" s="18"/>
      <c r="I64" s="18">
        <f>I65+I66+I67+I68+I69</f>
        <v>22300</v>
      </c>
    </row>
    <row r="65" spans="1:9" s="6" customFormat="1" ht="15.75" x14ac:dyDescent="0.25">
      <c r="A65" s="25"/>
      <c r="B65" s="18"/>
      <c r="C65" s="18" t="s">
        <v>32</v>
      </c>
      <c r="D65" s="17" t="s">
        <v>21</v>
      </c>
      <c r="E65" s="17">
        <v>10</v>
      </c>
      <c r="F65" s="18">
        <v>1000</v>
      </c>
      <c r="G65" s="18">
        <f t="shared" ref="G65:G72" si="20">E65*F65</f>
        <v>10000</v>
      </c>
      <c r="H65" s="18"/>
      <c r="I65" s="18">
        <f t="shared" ref="I65:I75" si="21">G65</f>
        <v>10000</v>
      </c>
    </row>
    <row r="66" spans="1:9" s="6" customFormat="1" ht="15" customHeight="1" x14ac:dyDescent="0.25">
      <c r="A66" s="25"/>
      <c r="B66" s="28"/>
      <c r="C66" s="18" t="s">
        <v>33</v>
      </c>
      <c r="D66" s="17" t="s">
        <v>21</v>
      </c>
      <c r="E66" s="17">
        <v>10</v>
      </c>
      <c r="F66" s="18">
        <v>150</v>
      </c>
      <c r="G66" s="18">
        <f t="shared" si="20"/>
        <v>1500</v>
      </c>
      <c r="H66" s="18"/>
      <c r="I66" s="18">
        <f t="shared" si="21"/>
        <v>1500</v>
      </c>
    </row>
    <row r="67" spans="1:9" s="6" customFormat="1" ht="15.75" x14ac:dyDescent="0.25">
      <c r="A67" s="25"/>
      <c r="B67" s="18"/>
      <c r="C67" s="18" t="s">
        <v>34</v>
      </c>
      <c r="D67" s="17" t="s">
        <v>21</v>
      </c>
      <c r="E67" s="17">
        <v>10</v>
      </c>
      <c r="F67" s="18">
        <v>500</v>
      </c>
      <c r="G67" s="18">
        <f t="shared" si="20"/>
        <v>5000</v>
      </c>
      <c r="H67" s="18"/>
      <c r="I67" s="18">
        <f t="shared" si="21"/>
        <v>5000</v>
      </c>
    </row>
    <row r="68" spans="1:9" s="6" customFormat="1" ht="15.75" x14ac:dyDescent="0.25">
      <c r="A68" s="25"/>
      <c r="B68" s="18"/>
      <c r="C68" s="18" t="s">
        <v>35</v>
      </c>
      <c r="D68" s="17" t="s">
        <v>21</v>
      </c>
      <c r="E68" s="17">
        <v>10</v>
      </c>
      <c r="F68" s="18">
        <v>100</v>
      </c>
      <c r="G68" s="18">
        <f t="shared" si="20"/>
        <v>1000</v>
      </c>
      <c r="H68" s="18"/>
      <c r="I68" s="18">
        <f t="shared" si="21"/>
        <v>1000</v>
      </c>
    </row>
    <row r="69" spans="1:9" s="6" customFormat="1" ht="15" customHeight="1" x14ac:dyDescent="0.25">
      <c r="A69" s="25"/>
      <c r="B69" s="28"/>
      <c r="C69" s="18" t="s">
        <v>36</v>
      </c>
      <c r="D69" s="17" t="s">
        <v>37</v>
      </c>
      <c r="E69" s="17">
        <v>3</v>
      </c>
      <c r="F69" s="18">
        <v>1600</v>
      </c>
      <c r="G69" s="18">
        <f t="shared" si="20"/>
        <v>4800</v>
      </c>
      <c r="H69" s="18"/>
      <c r="I69" s="18">
        <f t="shared" si="21"/>
        <v>4800</v>
      </c>
    </row>
    <row r="70" spans="1:9" s="6" customFormat="1" ht="45.6" customHeight="1" x14ac:dyDescent="0.25">
      <c r="A70" s="25"/>
      <c r="B70" s="18"/>
      <c r="C70" s="18" t="s">
        <v>40</v>
      </c>
      <c r="D70" s="17" t="s">
        <v>15</v>
      </c>
      <c r="E70" s="17">
        <v>1</v>
      </c>
      <c r="F70" s="18">
        <v>30000</v>
      </c>
      <c r="G70" s="18">
        <f t="shared" si="20"/>
        <v>30000</v>
      </c>
      <c r="H70" s="18"/>
      <c r="I70" s="18">
        <f t="shared" si="21"/>
        <v>30000</v>
      </c>
    </row>
    <row r="71" spans="1:9" s="6" customFormat="1" ht="69.599999999999994" customHeight="1" x14ac:dyDescent="0.25">
      <c r="A71" s="25"/>
      <c r="B71" s="18"/>
      <c r="C71" s="18" t="s">
        <v>41</v>
      </c>
      <c r="D71" s="17" t="s">
        <v>15</v>
      </c>
      <c r="E71" s="17">
        <v>1</v>
      </c>
      <c r="F71" s="18">
        <v>25500</v>
      </c>
      <c r="G71" s="18">
        <f t="shared" si="20"/>
        <v>25500</v>
      </c>
      <c r="H71" s="18"/>
      <c r="I71" s="18">
        <f t="shared" si="21"/>
        <v>25500</v>
      </c>
    </row>
    <row r="72" spans="1:9" s="6" customFormat="1" ht="51.6" customHeight="1" x14ac:dyDescent="0.25">
      <c r="A72" s="25"/>
      <c r="B72" s="18"/>
      <c r="C72" s="18" t="s">
        <v>42</v>
      </c>
      <c r="D72" s="17" t="s">
        <v>15</v>
      </c>
      <c r="E72" s="17">
        <v>1</v>
      </c>
      <c r="F72" s="26">
        <v>100000</v>
      </c>
      <c r="G72" s="18">
        <f t="shared" si="20"/>
        <v>100000</v>
      </c>
      <c r="H72" s="18"/>
      <c r="I72" s="18">
        <f t="shared" si="21"/>
        <v>100000</v>
      </c>
    </row>
    <row r="73" spans="1:9" s="6" customFormat="1" ht="63.75" customHeight="1" x14ac:dyDescent="0.25">
      <c r="A73" s="25"/>
      <c r="B73" s="18"/>
      <c r="C73" s="38" t="s">
        <v>51</v>
      </c>
      <c r="D73" s="17"/>
      <c r="E73" s="17"/>
      <c r="F73" s="18"/>
      <c r="G73" s="18">
        <f>G74</f>
        <v>252300</v>
      </c>
      <c r="H73" s="18"/>
      <c r="I73" s="18">
        <f>I74</f>
        <v>252300</v>
      </c>
    </row>
    <row r="74" spans="1:9" s="6" customFormat="1" ht="49.9" customHeight="1" x14ac:dyDescent="0.25">
      <c r="A74" s="25"/>
      <c r="B74" s="18"/>
      <c r="C74" s="18" t="s">
        <v>24</v>
      </c>
      <c r="D74" s="17"/>
      <c r="E74" s="17"/>
      <c r="F74" s="18"/>
      <c r="G74" s="18">
        <f>G75+G76+G82+G83</f>
        <v>252300</v>
      </c>
      <c r="H74" s="18"/>
      <c r="I74" s="18">
        <f t="shared" si="21"/>
        <v>252300</v>
      </c>
    </row>
    <row r="75" spans="1:9" s="6" customFormat="1" ht="63" x14ac:dyDescent="0.25">
      <c r="A75" s="25"/>
      <c r="B75" s="18"/>
      <c r="C75" s="18" t="s">
        <v>39</v>
      </c>
      <c r="D75" s="17" t="s">
        <v>15</v>
      </c>
      <c r="E75" s="17">
        <v>1</v>
      </c>
      <c r="F75" s="18">
        <v>100000</v>
      </c>
      <c r="G75" s="18">
        <f>E75*F75</f>
        <v>100000</v>
      </c>
      <c r="H75" s="18"/>
      <c r="I75" s="18">
        <f t="shared" si="21"/>
        <v>100000</v>
      </c>
    </row>
    <row r="76" spans="1:9" s="6" customFormat="1" ht="68.45" customHeight="1" x14ac:dyDescent="0.25">
      <c r="A76" s="25"/>
      <c r="B76" s="28"/>
      <c r="C76" s="18" t="s">
        <v>31</v>
      </c>
      <c r="D76" s="17"/>
      <c r="E76" s="17"/>
      <c r="F76" s="18"/>
      <c r="G76" s="18">
        <f>G77+G78+G79+G80+G81</f>
        <v>22300</v>
      </c>
      <c r="H76" s="18"/>
      <c r="I76" s="18">
        <f>I77+I78+I79+I80+I81</f>
        <v>22300</v>
      </c>
    </row>
    <row r="77" spans="1:9" s="6" customFormat="1" ht="15.75" x14ac:dyDescent="0.25">
      <c r="A77" s="25"/>
      <c r="B77" s="18"/>
      <c r="C77" s="18" t="s">
        <v>32</v>
      </c>
      <c r="D77" s="17" t="s">
        <v>21</v>
      </c>
      <c r="E77" s="17">
        <v>10</v>
      </c>
      <c r="F77" s="18">
        <v>1000</v>
      </c>
      <c r="G77" s="18">
        <f t="shared" ref="G77:G83" si="22">E77*F77</f>
        <v>10000</v>
      </c>
      <c r="H77" s="18"/>
      <c r="I77" s="18">
        <f t="shared" ref="I77:I83" si="23">G77</f>
        <v>10000</v>
      </c>
    </row>
    <row r="78" spans="1:9" s="6" customFormat="1" ht="15.75" x14ac:dyDescent="0.25">
      <c r="A78" s="25"/>
      <c r="B78" s="28"/>
      <c r="C78" s="18" t="s">
        <v>33</v>
      </c>
      <c r="D78" s="17" t="s">
        <v>21</v>
      </c>
      <c r="E78" s="17">
        <v>10</v>
      </c>
      <c r="F78" s="18">
        <v>150</v>
      </c>
      <c r="G78" s="18">
        <f t="shared" si="22"/>
        <v>1500</v>
      </c>
      <c r="H78" s="18"/>
      <c r="I78" s="18">
        <f t="shared" si="23"/>
        <v>1500</v>
      </c>
    </row>
    <row r="79" spans="1:9" s="6" customFormat="1" ht="15.75" x14ac:dyDescent="0.25">
      <c r="A79" s="25"/>
      <c r="B79" s="18"/>
      <c r="C79" s="18" t="s">
        <v>34</v>
      </c>
      <c r="D79" s="17" t="s">
        <v>21</v>
      </c>
      <c r="E79" s="17">
        <v>10</v>
      </c>
      <c r="F79" s="18">
        <v>500</v>
      </c>
      <c r="G79" s="18">
        <f t="shared" si="22"/>
        <v>5000</v>
      </c>
      <c r="H79" s="18"/>
      <c r="I79" s="18">
        <f t="shared" si="23"/>
        <v>5000</v>
      </c>
    </row>
    <row r="80" spans="1:9" s="6" customFormat="1" ht="15.75" x14ac:dyDescent="0.25">
      <c r="A80" s="25"/>
      <c r="B80" s="18"/>
      <c r="C80" s="18" t="s">
        <v>35</v>
      </c>
      <c r="D80" s="17" t="s">
        <v>21</v>
      </c>
      <c r="E80" s="17">
        <v>10</v>
      </c>
      <c r="F80" s="18">
        <v>100</v>
      </c>
      <c r="G80" s="18">
        <f t="shared" si="22"/>
        <v>1000</v>
      </c>
      <c r="H80" s="18"/>
      <c r="I80" s="18">
        <f t="shared" si="23"/>
        <v>1000</v>
      </c>
    </row>
    <row r="81" spans="1:9" s="6" customFormat="1" ht="19.899999999999999" customHeight="1" x14ac:dyDescent="0.25">
      <c r="A81" s="25"/>
      <c r="B81" s="28"/>
      <c r="C81" s="18" t="s">
        <v>36</v>
      </c>
      <c r="D81" s="17" t="s">
        <v>37</v>
      </c>
      <c r="E81" s="17">
        <v>3</v>
      </c>
      <c r="F81" s="18">
        <v>1600</v>
      </c>
      <c r="G81" s="18">
        <f t="shared" si="22"/>
        <v>4800</v>
      </c>
      <c r="H81" s="18"/>
      <c r="I81" s="18">
        <f t="shared" si="23"/>
        <v>4800</v>
      </c>
    </row>
    <row r="82" spans="1:9" s="6" customFormat="1" ht="48.6" customHeight="1" x14ac:dyDescent="0.25">
      <c r="A82" s="25"/>
      <c r="B82" s="18"/>
      <c r="C82" s="18" t="s">
        <v>40</v>
      </c>
      <c r="D82" s="17" t="s">
        <v>15</v>
      </c>
      <c r="E82" s="17">
        <v>1</v>
      </c>
      <c r="F82" s="18">
        <v>30000</v>
      </c>
      <c r="G82" s="18">
        <f t="shared" si="22"/>
        <v>30000</v>
      </c>
      <c r="H82" s="18"/>
      <c r="I82" s="18">
        <f t="shared" si="23"/>
        <v>30000</v>
      </c>
    </row>
    <row r="83" spans="1:9" s="6" customFormat="1" ht="51.6" customHeight="1" x14ac:dyDescent="0.25">
      <c r="A83" s="25"/>
      <c r="B83" s="18"/>
      <c r="C83" s="18" t="s">
        <v>42</v>
      </c>
      <c r="D83" s="17" t="s">
        <v>15</v>
      </c>
      <c r="E83" s="17">
        <v>1</v>
      </c>
      <c r="F83" s="26">
        <v>100000</v>
      </c>
      <c r="G83" s="18">
        <f t="shared" si="22"/>
        <v>100000</v>
      </c>
      <c r="H83" s="18"/>
      <c r="I83" s="18">
        <f t="shared" si="23"/>
        <v>100000</v>
      </c>
    </row>
    <row r="84" spans="1:9" s="6" customFormat="1" ht="22.15" customHeight="1" x14ac:dyDescent="0.25">
      <c r="B84" s="18"/>
      <c r="C84" s="18" t="s">
        <v>47</v>
      </c>
      <c r="D84" s="17"/>
      <c r="E84" s="17"/>
      <c r="F84" s="26"/>
      <c r="G84" s="18">
        <f>G10+G29+G31</f>
        <v>5663000</v>
      </c>
      <c r="H84" s="18">
        <f>H10+H29+H31</f>
        <v>0</v>
      </c>
      <c r="I84" s="18">
        <f>I10+I29+I31</f>
        <v>5663000</v>
      </c>
    </row>
    <row r="85" spans="1:9" ht="15.75" x14ac:dyDescent="0.25">
      <c r="C85" s="2"/>
      <c r="D85" s="3"/>
      <c r="E85" s="3"/>
      <c r="F85" s="2"/>
      <c r="G85" s="2"/>
      <c r="H85" s="2"/>
      <c r="I85" s="2"/>
    </row>
    <row r="86" spans="1:9" s="9" customFormat="1" ht="15.75" x14ac:dyDescent="0.25">
      <c r="A86" s="34" t="s">
        <v>64</v>
      </c>
      <c r="B86" s="34"/>
      <c r="C86" s="34"/>
      <c r="D86" s="34"/>
      <c r="E86" s="34"/>
      <c r="F86" s="34"/>
      <c r="G86" s="34"/>
      <c r="H86" s="34"/>
      <c r="I86" s="8"/>
    </row>
    <row r="87" spans="1:9" s="9" customFormat="1" ht="6" customHeight="1" x14ac:dyDescent="0.25">
      <c r="A87" s="10"/>
      <c r="B87" s="8"/>
      <c r="C87" s="8"/>
      <c r="D87" s="8"/>
      <c r="E87" s="8"/>
      <c r="F87" s="8"/>
      <c r="G87" s="8"/>
      <c r="H87" s="8"/>
      <c r="I87" s="8"/>
    </row>
    <row r="88" spans="1:9" s="9" customFormat="1" ht="15.75" x14ac:dyDescent="0.25">
      <c r="A88" s="34" t="s">
        <v>84</v>
      </c>
      <c r="B88" s="34"/>
      <c r="C88" s="34"/>
      <c r="D88" s="34"/>
      <c r="E88" s="34"/>
      <c r="F88" s="34"/>
      <c r="G88" s="34"/>
      <c r="H88" s="34"/>
      <c r="I88" s="8"/>
    </row>
    <row r="89" spans="1:9" s="9" customFormat="1" ht="8.4499999999999993" customHeight="1" x14ac:dyDescent="0.25">
      <c r="A89" s="10"/>
      <c r="B89" s="8"/>
      <c r="C89" s="8"/>
      <c r="D89" s="8"/>
      <c r="E89" s="8"/>
      <c r="F89" s="8"/>
      <c r="G89" s="8"/>
      <c r="H89" s="8"/>
      <c r="I89" s="8"/>
    </row>
    <row r="90" spans="1:9" s="9" customFormat="1" ht="15.75" x14ac:dyDescent="0.25">
      <c r="A90" s="36" t="s">
        <v>85</v>
      </c>
      <c r="B90" s="36"/>
      <c r="C90" s="36"/>
      <c r="D90" s="36"/>
      <c r="E90" s="36"/>
      <c r="F90" s="36"/>
      <c r="G90" s="36"/>
      <c r="H90" s="36"/>
      <c r="I90" s="8"/>
    </row>
    <row r="91" spans="1:9" s="9" customFormat="1" ht="18" customHeight="1" x14ac:dyDescent="0.25">
      <c r="A91" s="36" t="s">
        <v>86</v>
      </c>
      <c r="B91" s="36"/>
      <c r="C91" s="36"/>
      <c r="D91" s="11"/>
      <c r="E91" s="11"/>
      <c r="F91" s="11"/>
      <c r="G91" s="11"/>
      <c r="H91" s="11"/>
      <c r="I91" s="8"/>
    </row>
    <row r="92" spans="1:9" s="9" customFormat="1" ht="31.5" x14ac:dyDescent="0.25">
      <c r="A92" s="11"/>
      <c r="B92" s="11" t="s">
        <v>65</v>
      </c>
      <c r="C92" s="11"/>
      <c r="D92" s="11"/>
      <c r="E92" s="11"/>
      <c r="F92" s="11"/>
      <c r="G92" s="11"/>
      <c r="H92" s="11"/>
      <c r="I92" s="8"/>
    </row>
    <row r="93" spans="1:9" s="9" customFormat="1" ht="11.45" customHeight="1" x14ac:dyDescent="0.25">
      <c r="A93" s="12" t="s">
        <v>66</v>
      </c>
      <c r="B93" s="8"/>
      <c r="C93" s="8"/>
      <c r="D93" s="8"/>
      <c r="E93" s="8"/>
      <c r="F93" s="8"/>
      <c r="G93" s="8"/>
      <c r="H93" s="8"/>
      <c r="I93" s="8"/>
    </row>
    <row r="94" spans="1:9" s="9" customFormat="1" ht="15.75" x14ac:dyDescent="0.25">
      <c r="A94" s="34" t="s">
        <v>67</v>
      </c>
      <c r="B94" s="34"/>
      <c r="C94" s="34"/>
      <c r="D94" s="34"/>
      <c r="E94" s="34"/>
      <c r="F94" s="34"/>
      <c r="G94" s="34"/>
      <c r="H94" s="34"/>
      <c r="I94" s="8"/>
    </row>
    <row r="95" spans="1:9" s="9" customFormat="1" ht="9" customHeight="1" x14ac:dyDescent="0.25">
      <c r="A95" s="10"/>
      <c r="B95" s="8"/>
      <c r="C95" s="8"/>
      <c r="D95" s="8"/>
      <c r="E95" s="8"/>
      <c r="F95" s="8"/>
      <c r="G95" s="8"/>
      <c r="H95" s="8"/>
      <c r="I95" s="8"/>
    </row>
    <row r="96" spans="1:9" s="9" customFormat="1" ht="15.75" x14ac:dyDescent="0.25">
      <c r="A96" s="34" t="s">
        <v>68</v>
      </c>
      <c r="B96" s="34"/>
      <c r="C96" s="34"/>
      <c r="D96" s="34"/>
      <c r="E96" s="34"/>
      <c r="F96" s="34"/>
      <c r="G96" s="34"/>
      <c r="H96" s="34"/>
      <c r="I96" s="8"/>
    </row>
    <row r="97" spans="1:9" s="9" customFormat="1" ht="11.45" customHeight="1" x14ac:dyDescent="0.25">
      <c r="A97" s="13"/>
      <c r="B97" s="13"/>
      <c r="C97" s="13"/>
      <c r="D97" s="13"/>
      <c r="E97" s="13"/>
      <c r="F97" s="13"/>
      <c r="G97" s="13"/>
      <c r="H97" s="13"/>
      <c r="I97" s="8"/>
    </row>
    <row r="98" spans="1:9" s="9" customFormat="1" ht="15.75" x14ac:dyDescent="0.25">
      <c r="A98" s="13" t="s">
        <v>69</v>
      </c>
      <c r="B98" s="13"/>
      <c r="C98" s="8"/>
      <c r="D98" s="13"/>
      <c r="E98" s="13"/>
      <c r="F98" s="13"/>
      <c r="G98" s="13"/>
      <c r="H98" s="13"/>
      <c r="I98" s="8"/>
    </row>
    <row r="99" spans="1:9" s="5" customFormat="1" ht="15.75" x14ac:dyDescent="0.25">
      <c r="A99" s="13" t="s">
        <v>70</v>
      </c>
      <c r="B99" s="13"/>
      <c r="C99" s="13"/>
      <c r="D99" s="13"/>
      <c r="E99" s="13"/>
      <c r="F99" s="13"/>
      <c r="G99" s="13"/>
      <c r="H99" s="13"/>
      <c r="I99" s="6"/>
    </row>
    <row r="100" spans="1:9" s="9" customFormat="1" ht="9.6" customHeight="1" x14ac:dyDescent="0.25">
      <c r="A100" s="14"/>
      <c r="B100" s="6"/>
      <c r="C100" s="8"/>
      <c r="D100" s="13"/>
      <c r="E100" s="13"/>
      <c r="F100" s="13"/>
      <c r="G100" s="13"/>
      <c r="H100" s="13"/>
      <c r="I100" s="8"/>
    </row>
    <row r="101" spans="1:9" s="9" customFormat="1" ht="10.15" customHeight="1" x14ac:dyDescent="0.25">
      <c r="A101" s="14"/>
      <c r="B101" s="6"/>
      <c r="C101" s="8"/>
      <c r="D101" s="8"/>
      <c r="E101" s="8"/>
      <c r="F101" s="8"/>
      <c r="G101" s="8"/>
      <c r="H101" s="8"/>
      <c r="I101" s="8"/>
    </row>
    <row r="102" spans="1:9" s="5" customFormat="1" ht="15.75" x14ac:dyDescent="0.25">
      <c r="A102" s="13" t="s">
        <v>71</v>
      </c>
      <c r="B102" s="13"/>
      <c r="C102" s="13"/>
      <c r="D102" s="13"/>
      <c r="E102" s="13"/>
      <c r="F102" s="13"/>
      <c r="G102" s="13"/>
      <c r="H102" s="13"/>
    </row>
    <row r="103" spans="1:9" s="4" customFormat="1" ht="12.75" x14ac:dyDescent="0.2">
      <c r="A103" s="15"/>
      <c r="B103" s="15"/>
      <c r="C103" s="15"/>
      <c r="D103" s="15"/>
      <c r="E103" s="15"/>
      <c r="F103" s="15"/>
      <c r="G103" s="15"/>
      <c r="H103" s="15"/>
    </row>
    <row r="104" spans="1:9" s="5" customFormat="1" ht="15.75" x14ac:dyDescent="0.25">
      <c r="A104" s="14" t="s">
        <v>72</v>
      </c>
    </row>
    <row r="105" spans="1:9" s="4" customFormat="1" ht="12.75" x14ac:dyDescent="0.2">
      <c r="A105" s="16"/>
    </row>
    <row r="106" spans="1:9" s="5" customFormat="1" ht="15.75" x14ac:dyDescent="0.25">
      <c r="A106" s="14" t="s">
        <v>73</v>
      </c>
    </row>
    <row r="107" spans="1:9" s="4" customFormat="1" ht="12.75" x14ac:dyDescent="0.2">
      <c r="A107" s="16"/>
    </row>
    <row r="108" spans="1:9" s="5" customFormat="1" ht="15.75" x14ac:dyDescent="0.25">
      <c r="A108" s="14" t="s">
        <v>72</v>
      </c>
    </row>
    <row r="109" spans="1:9" s="4" customFormat="1" ht="12.75" x14ac:dyDescent="0.2">
      <c r="A109" s="16"/>
    </row>
    <row r="110" spans="1:9" s="5" customFormat="1" ht="15.75" x14ac:dyDescent="0.25">
      <c r="A110" s="14" t="s">
        <v>74</v>
      </c>
    </row>
    <row r="111" spans="1:9" s="4" customFormat="1" ht="12.75" x14ac:dyDescent="0.2">
      <c r="A111" s="16"/>
    </row>
    <row r="112" spans="1:9" s="5" customFormat="1" ht="15.75" x14ac:dyDescent="0.25">
      <c r="A112" s="14" t="s">
        <v>75</v>
      </c>
    </row>
  </sheetData>
  <mergeCells count="17">
    <mergeCell ref="A94:H94"/>
    <mergeCell ref="A96:H96"/>
    <mergeCell ref="F3:I3"/>
    <mergeCell ref="G8:G9"/>
    <mergeCell ref="H8:I8"/>
    <mergeCell ref="A86:H86"/>
    <mergeCell ref="A90:H90"/>
    <mergeCell ref="A88:H88"/>
    <mergeCell ref="A91:C91"/>
    <mergeCell ref="A1:I1"/>
    <mergeCell ref="C5:I5"/>
    <mergeCell ref="B8:B9"/>
    <mergeCell ref="C8:C9"/>
    <mergeCell ref="D8:D9"/>
    <mergeCell ref="E8:E9"/>
    <mergeCell ref="F8:F9"/>
    <mergeCell ref="E2:I2"/>
  </mergeCells>
  <pageMargins left="0.25196850393700787" right="0.25196850393700787" top="0.75196850393700776" bottom="0.75196850393700776" header="0.3" footer="0.3"/>
  <pageSetup paperSize="9" scale="81" firstPageNumber="21474836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CISC</cp:lastModifiedBy>
  <cp:revision>12</cp:revision>
  <cp:lastPrinted>2024-03-19T06:41:45Z</cp:lastPrinted>
  <dcterms:created xsi:type="dcterms:W3CDTF">2021-01-27T10:48:44Z</dcterms:created>
  <dcterms:modified xsi:type="dcterms:W3CDTF">2024-05-24T04:00:41Z</dcterms:modified>
</cp:coreProperties>
</file>