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filterPrivacy="1" defaultThemeVersion="124226"/>
  <xr:revisionPtr revIDLastSave="0" documentId="13_ncr:1_{1EADD058-5EC3-44F9-B3E8-64970FF3C14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Лист1" sheetId="1" r:id="rId1"/>
    <sheet name="Лист2" sheetId="2" r:id="rId2"/>
    <sheet name="Лист3" sheetId="3" r:id="rId3"/>
  </sheets>
  <calcPr calcId="181029" refMode="R1C1"/>
</workbook>
</file>

<file path=xl/calcChain.xml><?xml version="1.0" encoding="utf-8"?>
<calcChain xmlns="http://schemas.openxmlformats.org/spreadsheetml/2006/main">
  <c r="H22" i="1" l="1"/>
  <c r="C22" i="1"/>
  <c r="I32" i="1"/>
  <c r="I33" i="1"/>
  <c r="I28" i="1"/>
  <c r="I12" i="1"/>
  <c r="H30" i="1"/>
  <c r="H20" i="1"/>
  <c r="H18" i="1"/>
  <c r="H11" i="1"/>
  <c r="I19" i="1"/>
  <c r="J19" i="1" s="1"/>
  <c r="I17" i="1"/>
  <c r="J17" i="1" s="1"/>
  <c r="I14" i="1"/>
  <c r="J14" i="1" s="1"/>
  <c r="I13" i="1"/>
  <c r="D11" i="1"/>
  <c r="D18" i="1"/>
  <c r="I18" i="1" s="1"/>
  <c r="J18" i="1" s="1"/>
  <c r="D30" i="1"/>
  <c r="D22" i="1" s="1"/>
  <c r="D20" i="1"/>
  <c r="I20" i="1" s="1"/>
  <c r="C20" i="1"/>
  <c r="C11" i="1"/>
  <c r="C10" i="1" s="1"/>
  <c r="I24" i="1"/>
  <c r="C34" i="1" l="1"/>
  <c r="D10" i="1"/>
  <c r="D34" i="1" s="1"/>
  <c r="H10" i="1"/>
  <c r="I11" i="1"/>
  <c r="I22" i="1"/>
  <c r="J22" i="1" s="1"/>
  <c r="I30" i="1"/>
  <c r="J30" i="1" s="1"/>
  <c r="J13" i="1"/>
  <c r="I10" i="1" l="1"/>
  <c r="J10" i="1" s="1"/>
  <c r="H34" i="1"/>
  <c r="I31" i="1"/>
  <c r="J11" i="1"/>
  <c r="I29" i="1"/>
  <c r="J29" i="1" s="1"/>
  <c r="I34" i="1" l="1"/>
  <c r="J34" i="1" s="1"/>
  <c r="I21" i="1"/>
  <c r="J21" i="1" s="1"/>
  <c r="I23" i="1"/>
  <c r="J23" i="1" s="1"/>
  <c r="I25" i="1"/>
  <c r="J25" i="1" s="1"/>
  <c r="I26" i="1"/>
  <c r="J26" i="1" s="1"/>
  <c r="I27" i="1"/>
  <c r="J27" i="1" s="1"/>
  <c r="J28" i="1"/>
  <c r="I16" i="1"/>
  <c r="J16" i="1" s="1"/>
  <c r="I15" i="1"/>
  <c r="J15" i="1" s="1"/>
  <c r="J12" i="1"/>
  <c r="J20" i="1" l="1"/>
</calcChain>
</file>

<file path=xl/sharedStrings.xml><?xml version="1.0" encoding="utf-8"?>
<sst xmlns="http://schemas.openxmlformats.org/spreadsheetml/2006/main" count="58" uniqueCount="50">
  <si>
    <t>№</t>
  </si>
  <si>
    <t>Статьи  расходов</t>
  </si>
  <si>
    <t>Смета расходов</t>
  </si>
  <si>
    <t>Промежуточный
отчет №1</t>
  </si>
  <si>
    <t>Промежуточный
отчет №2</t>
  </si>
  <si>
    <t>Промежуточный
отчет №3</t>
  </si>
  <si>
    <t>Промежуточный
отчет №4</t>
  </si>
  <si>
    <t>Заключительный
Отчет</t>
  </si>
  <si>
    <t>Остаток
(2-8)</t>
  </si>
  <si>
    <t>Контрагент,
дата и
назначения
платежа</t>
  </si>
  <si>
    <t>Административные расходы:</t>
  </si>
  <si>
    <t>Заработная плата, в том числе:</t>
  </si>
  <si>
    <t>Социальный налог и социальные отчисления</t>
  </si>
  <si>
    <t>Обязательное социальное медицинское страхование</t>
  </si>
  <si>
    <t>Банковские услуги</t>
  </si>
  <si>
    <t>Прямые расходы:</t>
  </si>
  <si>
    <t>ИТОГО:</t>
  </si>
  <si>
    <t>Координатор проекта</t>
  </si>
  <si>
    <t>SMM-специалист</t>
  </si>
  <si>
    <t xml:space="preserve"> Сумма
(3+4+5+6+7)</t>
  </si>
  <si>
    <t>Руководитель организации__________________Киргизбаева Д.У.</t>
  </si>
  <si>
    <t>Бухгалтер организации ____________________Гитман М.С.</t>
  </si>
  <si>
    <t>Бухгалтер</t>
  </si>
  <si>
    <r>
      <t xml:space="preserve">Грантополучатель: </t>
    </r>
    <r>
      <rPr>
        <sz val="12"/>
        <color theme="1"/>
        <rFont val="Times New Roman"/>
        <family val="1"/>
        <charset val="204"/>
      </rPr>
      <t>Общественное объединение "Корган-М"</t>
    </r>
  </si>
  <si>
    <r>
      <t xml:space="preserve">Тема гранта: </t>
    </r>
    <r>
      <rPr>
        <sz val="12"/>
        <color theme="1"/>
        <rFont val="Times New Roman"/>
        <family val="1"/>
        <charset val="204"/>
      </rPr>
      <t>Молодежный корпус «ZHAS PROJECT» города Шымкент и ЗКО</t>
    </r>
  </si>
  <si>
    <r>
      <t xml:space="preserve">Сумма гранта: </t>
    </r>
    <r>
      <rPr>
        <sz val="12"/>
        <color theme="1"/>
        <rFont val="Times New Roman"/>
        <family val="1"/>
        <charset val="204"/>
      </rPr>
      <t>34 495 376 (тридцать четыре миллиона четыреста девяносто пять тысяч триста семьдесят шесть) тенге</t>
    </r>
  </si>
  <si>
    <t>Руководитель проекта</t>
  </si>
  <si>
    <t>Расходные материалы, приобретение товаров, необходимых для обслуживания и содержания основных средств и другие запасы, в том числе:</t>
  </si>
  <si>
    <t>Канцелярские товары для офиса</t>
  </si>
  <si>
    <t>Материально-техническое обеспечение проектного офиса</t>
  </si>
  <si>
    <t xml:space="preserve">Комплект мебели для оснащения уголков консультантов </t>
  </si>
  <si>
    <t>расходы по оплате работ и услуг, оказываемых юридическими и физическими лицами, в том числе:</t>
  </si>
  <si>
    <t>Программный менеджер проекта (город Шымкент - 3 чел*100 000)</t>
  </si>
  <si>
    <t>Программный менеджер проекта (ЗКО – 2 чел*100 000)</t>
  </si>
  <si>
    <t>Финансовый менеджер-консультант (для получателей малых грантов)</t>
  </si>
  <si>
    <r>
      <t xml:space="preserve">Мероприятие 2.2 </t>
    </r>
    <r>
      <rPr>
        <sz val="11"/>
        <color rgb="FF000000"/>
        <rFont val="Times New Roman"/>
        <family val="1"/>
        <charset val="204"/>
      </rPr>
      <t>Организация обучения в партнерстве с РПП «Атамекен» по участию в конкурсе государственных грантов по поддержке бизнес-инициатив населения (с анализом поддержки бизнес-инициатив молодежи в 2021 году);</t>
    </r>
  </si>
  <si>
    <t>Гонорар спикеру мероприятия</t>
  </si>
  <si>
    <r>
      <t>Мероприятие 3.2</t>
    </r>
    <r>
      <rPr>
        <sz val="11"/>
        <color rgb="FF000000"/>
        <rFont val="Times New Roman"/>
        <family val="1"/>
        <charset val="204"/>
      </rPr>
      <t xml:space="preserve"> Проведение первого цикла предоставления 28 малых грантов на социальные проекты для молодежи из категории NEET (временно неустроенная молодежь)</t>
    </r>
  </si>
  <si>
    <t>Малые гранты</t>
  </si>
  <si>
    <t>1 200 000</t>
  </si>
  <si>
    <t>28 000 000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</si>
  <si>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Приложение 5
                                                                                                                                                                                                                                                                                                           к Договору о предоставлении гранта №126
                                                                                                                                                                                                                                                                                                                                                 от «25»  сентября 2023 года</t>
  </si>
  <si>
    <t xml:space="preserve">ЗАКЛЮЧИТЕЛЬНЫЙ
ОТЧЕТ О РАСХОДОВАНИИ ДЕНЕЖНЫХ СРЕДСТВ*
</t>
  </si>
  <si>
    <t>Выписка банка с 08.11.2023 по 07.12.2023 г.</t>
  </si>
  <si>
    <t>РПВ, табель за ноябрь-декабрь (ЗП за ноябрь оплачена, налоги ноябрь и декабрь методом начисления)</t>
  </si>
  <si>
    <t>методом начисления</t>
  </si>
  <si>
    <t>АВР за ноябрь-декабрь</t>
  </si>
  <si>
    <t>Мероприятие 4.1. Организация итоговой конференции с выставкой социальных проектов молодежи из категории NEET (временно неустроенная молодежь)</t>
  </si>
  <si>
    <t>Разработка банка идей реализованных проектов в 2023 году  с дополнением проектов, реализованных в 2024 году</t>
  </si>
  <si>
    <t xml:space="preserve">ПП №00061-000102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</si>
</sst>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_₽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2"/>
      <color rgb="FFFF0000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0" xfId="0" applyAlignment="1">
      <alignment horizontal="center" vertical="center"/>
    </xf>
    <xf numFmtId="3" fontId="0" fillId="0" borderId="0" xfId="0" applyNumberFormat="1"/>
    <xf numFmtId="3" fontId="3" fillId="3" borderId="1" xfId="0" applyNumberFormat="1" applyFont="1" applyFill="1" applyBorder="1" applyAlignment="1">
      <alignment vertical="center" wrapText="1"/>
    </xf>
    <xf numFmtId="0" fontId="0" fillId="2" borderId="0" xfId="0" applyFill="1"/>
    <xf numFmtId="0" fontId="3" fillId="4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vertical="center" wrapText="1"/>
    </xf>
    <xf numFmtId="0" fontId="0" fillId="4" borderId="0" xfId="0" applyFill="1"/>
    <xf numFmtId="0" fontId="2" fillId="3" borderId="1" xfId="0" applyFont="1" applyFill="1" applyBorder="1"/>
    <xf numFmtId="0" fontId="1" fillId="0" borderId="1" xfId="0" applyFont="1" applyBorder="1" applyAlignment="1">
      <alignment horizontal="center"/>
    </xf>
    <xf numFmtId="3" fontId="1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wrapText="1"/>
    </xf>
    <xf numFmtId="0" fontId="2" fillId="3" borderId="1" xfId="0" applyFont="1" applyFill="1" applyBorder="1" applyAlignment="1">
      <alignment horizontal="center" vertical="center" wrapText="1"/>
    </xf>
    <xf numFmtId="3" fontId="2" fillId="3" borderId="1" xfId="0" applyNumberFormat="1" applyFont="1" applyFill="1" applyBorder="1" applyAlignment="1">
      <alignment vertical="center" wrapText="1"/>
    </xf>
    <xf numFmtId="0" fontId="7" fillId="0" borderId="1" xfId="0" applyFont="1" applyBorder="1" applyAlignment="1">
      <alignment wrapText="1"/>
    </xf>
    <xf numFmtId="0" fontId="8" fillId="0" borderId="1" xfId="0" applyFont="1" applyBorder="1" applyAlignment="1">
      <alignment wrapText="1"/>
    </xf>
    <xf numFmtId="3" fontId="9" fillId="5" borderId="1" xfId="0" applyNumberFormat="1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justify" vertical="center" wrapText="1"/>
    </xf>
    <xf numFmtId="3" fontId="10" fillId="5" borderId="1" xfId="0" applyNumberFormat="1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vertical="center" wrapText="1"/>
    </xf>
    <xf numFmtId="0" fontId="9" fillId="5" borderId="1" xfId="0" applyFont="1" applyFill="1" applyBorder="1" applyAlignment="1">
      <alignment horizontal="left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left" vertical="center" wrapText="1"/>
    </xf>
    <xf numFmtId="0" fontId="7" fillId="6" borderId="1" xfId="0" applyFont="1" applyFill="1" applyBorder="1" applyAlignment="1">
      <alignment wrapText="1"/>
    </xf>
    <xf numFmtId="0" fontId="3" fillId="6" borderId="1" xfId="0" applyFont="1" applyFill="1" applyBorder="1" applyAlignment="1">
      <alignment vertical="center" wrapText="1"/>
    </xf>
    <xf numFmtId="0" fontId="5" fillId="6" borderId="1" xfId="0" applyFont="1" applyFill="1" applyBorder="1" applyAlignment="1">
      <alignment wrapText="1"/>
    </xf>
    <xf numFmtId="0" fontId="10" fillId="6" borderId="1" xfId="0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justify" vertical="center" wrapText="1"/>
    </xf>
    <xf numFmtId="0" fontId="10" fillId="5" borderId="1" xfId="0" applyFont="1" applyFill="1" applyBorder="1" applyAlignment="1">
      <alignment horizontal="justify" vertical="center" wrapText="1"/>
    </xf>
    <xf numFmtId="0" fontId="10" fillId="4" borderId="1" xfId="0" applyFont="1" applyFill="1" applyBorder="1" applyAlignment="1">
      <alignment horizontal="justify" vertical="center" wrapText="1"/>
    </xf>
    <xf numFmtId="0" fontId="9" fillId="4" borderId="1" xfId="0" applyFont="1" applyFill="1" applyBorder="1" applyAlignment="1">
      <alignment horizontal="justify" vertical="center" wrapText="1"/>
    </xf>
    <xf numFmtId="0" fontId="11" fillId="3" borderId="1" xfId="0" applyFont="1" applyFill="1" applyBorder="1"/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12" fillId="0" borderId="1" xfId="0" applyFont="1" applyBorder="1"/>
    <xf numFmtId="0" fontId="11" fillId="0" borderId="1" xfId="0" applyFont="1" applyBorder="1" applyAlignment="1">
      <alignment horizontal="center"/>
    </xf>
    <xf numFmtId="0" fontId="9" fillId="5" borderId="1" xfId="0" applyFont="1" applyFill="1" applyBorder="1" applyAlignment="1">
      <alignment horizontal="center" vertical="center" wrapText="1"/>
    </xf>
    <xf numFmtId="164" fontId="9" fillId="5" borderId="1" xfId="0" applyNumberFormat="1" applyFont="1" applyFill="1" applyBorder="1" applyAlignment="1">
      <alignment horizontal="center" vertical="center" wrapText="1"/>
    </xf>
    <xf numFmtId="164" fontId="10" fillId="5" borderId="1" xfId="0" applyNumberFormat="1" applyFont="1" applyFill="1" applyBorder="1" applyAlignment="1">
      <alignment horizontal="center" vertical="center" wrapText="1"/>
    </xf>
    <xf numFmtId="164" fontId="10" fillId="4" borderId="1" xfId="0" applyNumberFormat="1" applyFont="1" applyFill="1" applyBorder="1" applyAlignment="1">
      <alignment horizontal="center" vertical="center" wrapText="1"/>
    </xf>
    <xf numFmtId="164" fontId="9" fillId="4" borderId="1" xfId="0" applyNumberFormat="1" applyFont="1" applyFill="1" applyBorder="1" applyAlignment="1">
      <alignment horizontal="center" vertical="center" wrapText="1"/>
    </xf>
    <xf numFmtId="4" fontId="13" fillId="5" borderId="1" xfId="0" applyNumberFormat="1" applyFont="1" applyFill="1" applyBorder="1" applyAlignment="1">
      <alignment horizontal="center" vertical="center" wrapText="1"/>
    </xf>
    <xf numFmtId="0" fontId="12" fillId="6" borderId="1" xfId="0" applyFont="1" applyFill="1" applyBorder="1"/>
    <xf numFmtId="3" fontId="12" fillId="0" borderId="1" xfId="0" applyNumberFormat="1" applyFont="1" applyBorder="1"/>
    <xf numFmtId="0" fontId="12" fillId="3" borderId="1" xfId="0" applyFont="1" applyFill="1" applyBorder="1"/>
    <xf numFmtId="3" fontId="11" fillId="6" borderId="1" xfId="0" applyNumberFormat="1" applyFont="1" applyFill="1" applyBorder="1" applyAlignment="1">
      <alignment horizontal="center"/>
    </xf>
    <xf numFmtId="4" fontId="11" fillId="6" borderId="1" xfId="0" applyNumberFormat="1" applyFont="1" applyFill="1" applyBorder="1" applyAlignment="1">
      <alignment horizontal="center"/>
    </xf>
    <xf numFmtId="3" fontId="11" fillId="6" borderId="1" xfId="0" applyNumberFormat="1" applyFont="1" applyFill="1" applyBorder="1"/>
    <xf numFmtId="3" fontId="11" fillId="6" borderId="1" xfId="0" applyNumberFormat="1" applyFont="1" applyFill="1" applyBorder="1" applyAlignment="1">
      <alignment horizontal="center" vertical="center"/>
    </xf>
    <xf numFmtId="3" fontId="11" fillId="4" borderId="1" xfId="0" applyNumberFormat="1" applyFont="1" applyFill="1" applyBorder="1" applyAlignment="1">
      <alignment horizontal="center"/>
    </xf>
    <xf numFmtId="3" fontId="11" fillId="0" borderId="1" xfId="0" applyNumberFormat="1" applyFont="1" applyBorder="1" applyAlignment="1">
      <alignment horizontal="center" vertical="center"/>
    </xf>
    <xf numFmtId="0" fontId="15" fillId="0" borderId="1" xfId="0" applyFont="1" applyBorder="1"/>
    <xf numFmtId="0" fontId="15" fillId="0" borderId="1" xfId="0" applyFont="1" applyBorder="1" applyAlignment="1">
      <alignment horizontal="center" vertical="center"/>
    </xf>
    <xf numFmtId="3" fontId="15" fillId="0" borderId="1" xfId="0" applyNumberFormat="1" applyFont="1" applyBorder="1" applyAlignment="1">
      <alignment horizontal="center" vertical="center"/>
    </xf>
    <xf numFmtId="0" fontId="11" fillId="0" borderId="1" xfId="0" applyFont="1" applyBorder="1"/>
    <xf numFmtId="0" fontId="11" fillId="0" borderId="1" xfId="0" applyFont="1" applyBorder="1" applyAlignment="1">
      <alignment horizontal="center" vertical="center"/>
    </xf>
    <xf numFmtId="3" fontId="11" fillId="0" borderId="1" xfId="0" applyNumberFormat="1" applyFont="1" applyBorder="1"/>
    <xf numFmtId="4" fontId="11" fillId="0" borderId="1" xfId="0" applyNumberFormat="1" applyFont="1" applyBorder="1" applyAlignment="1">
      <alignment horizontal="center" vertical="center"/>
    </xf>
    <xf numFmtId="3" fontId="15" fillId="0" borderId="1" xfId="0" applyNumberFormat="1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164" fontId="11" fillId="0" borderId="1" xfId="0" applyNumberFormat="1" applyFont="1" applyBorder="1" applyAlignment="1">
      <alignment horizontal="center" vertical="center"/>
    </xf>
    <xf numFmtId="4" fontId="11" fillId="3" borderId="1" xfId="0" applyNumberFormat="1" applyFont="1" applyFill="1" applyBorder="1" applyAlignment="1">
      <alignment horizontal="center"/>
    </xf>
    <xf numFmtId="3" fontId="11" fillId="3" borderId="1" xfId="0" applyNumberFormat="1" applyFont="1" applyFill="1" applyBorder="1"/>
    <xf numFmtId="3" fontId="15" fillId="0" borderId="1" xfId="0" applyNumberFormat="1" applyFont="1" applyBorder="1"/>
    <xf numFmtId="3" fontId="14" fillId="0" borderId="1" xfId="0" applyNumberFormat="1" applyFont="1" applyBorder="1"/>
    <xf numFmtId="4" fontId="15" fillId="0" borderId="1" xfId="0" applyNumberFormat="1" applyFont="1" applyBorder="1" applyAlignment="1">
      <alignment horizontal="center" vertical="center"/>
    </xf>
    <xf numFmtId="4" fontId="11" fillId="6" borderId="1" xfId="0" applyNumberFormat="1" applyFont="1" applyFill="1" applyBorder="1" applyAlignment="1">
      <alignment horizontal="center" vertical="center"/>
    </xf>
    <xf numFmtId="0" fontId="3" fillId="4" borderId="0" xfId="0" applyFont="1" applyFill="1" applyAlignment="1">
      <alignment horizontal="left" vertical="center"/>
    </xf>
    <xf numFmtId="0" fontId="6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O39"/>
  <sheetViews>
    <sheetView tabSelected="1" topLeftCell="A16" zoomScaleNormal="100" workbookViewId="0">
      <selection activeCell="E33" sqref="E33"/>
    </sheetView>
  </sheetViews>
  <sheetFormatPr defaultRowHeight="15" x14ac:dyDescent="0.25"/>
  <cols>
    <col min="1" max="1" width="4.5703125" customWidth="1"/>
    <col min="2" max="2" width="49.28515625" customWidth="1"/>
    <col min="3" max="3" width="16.85546875" style="2" customWidth="1"/>
    <col min="4" max="4" width="14.42578125" customWidth="1"/>
    <col min="5" max="5" width="12.28515625" customWidth="1"/>
    <col min="6" max="6" width="12.5703125" customWidth="1"/>
    <col min="7" max="7" width="12.140625" customWidth="1"/>
    <col min="8" max="8" width="14.42578125" customWidth="1"/>
    <col min="9" max="9" width="14.5703125" customWidth="1"/>
    <col min="10" max="10" width="14.42578125" customWidth="1"/>
    <col min="11" max="11" width="36.28515625" customWidth="1"/>
  </cols>
  <sheetData>
    <row r="2" spans="1:12" ht="46.5" customHeight="1" x14ac:dyDescent="0.25">
      <c r="A2" s="68" t="s">
        <v>41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</row>
    <row r="3" spans="1:12" ht="49.5" customHeight="1" x14ac:dyDescent="0.25">
      <c r="A3" s="69" t="s">
        <v>42</v>
      </c>
      <c r="B3" s="69"/>
      <c r="C3" s="69"/>
      <c r="D3" s="69"/>
      <c r="E3" s="69"/>
      <c r="F3" s="69"/>
      <c r="G3" s="69"/>
      <c r="H3" s="69"/>
      <c r="I3" s="69"/>
      <c r="J3" s="69"/>
      <c r="K3" s="69"/>
    </row>
    <row r="5" spans="1:12" ht="15.75" x14ac:dyDescent="0.25">
      <c r="A5" s="67" t="s">
        <v>23</v>
      </c>
      <c r="B5" s="67"/>
      <c r="C5" s="67"/>
      <c r="D5" s="67"/>
      <c r="E5" s="67"/>
      <c r="F5" s="67"/>
      <c r="G5" s="67"/>
      <c r="H5" s="67"/>
    </row>
    <row r="6" spans="1:12" ht="15.75" x14ac:dyDescent="0.25">
      <c r="A6" s="67" t="s">
        <v>24</v>
      </c>
      <c r="B6" s="67"/>
      <c r="C6" s="67"/>
      <c r="D6" s="67"/>
      <c r="E6" s="67"/>
      <c r="F6" s="67"/>
      <c r="G6" s="67"/>
      <c r="H6" s="67"/>
    </row>
    <row r="7" spans="1:12" ht="15.75" x14ac:dyDescent="0.25">
      <c r="A7" s="67" t="s">
        <v>25</v>
      </c>
      <c r="B7" s="67"/>
      <c r="C7" s="67"/>
      <c r="D7" s="67"/>
      <c r="E7" s="67"/>
      <c r="F7" s="67"/>
      <c r="G7" s="67"/>
      <c r="H7" s="67"/>
    </row>
    <row r="8" spans="1:12" s="1" customFormat="1" ht="63" x14ac:dyDescent="0.25">
      <c r="A8" s="32" t="s">
        <v>0</v>
      </c>
      <c r="B8" s="33" t="s">
        <v>1</v>
      </c>
      <c r="C8" s="13" t="s">
        <v>2</v>
      </c>
      <c r="D8" s="12" t="s">
        <v>3</v>
      </c>
      <c r="E8" s="12" t="s">
        <v>4</v>
      </c>
      <c r="F8" s="12" t="s">
        <v>5</v>
      </c>
      <c r="G8" s="12" t="s">
        <v>6</v>
      </c>
      <c r="H8" s="12" t="s">
        <v>7</v>
      </c>
      <c r="I8" s="12" t="s">
        <v>19</v>
      </c>
      <c r="J8" s="12" t="s">
        <v>8</v>
      </c>
      <c r="K8" s="12" t="s">
        <v>9</v>
      </c>
    </row>
    <row r="9" spans="1:12" x14ac:dyDescent="0.25">
      <c r="A9" s="34"/>
      <c r="B9" s="35">
        <v>1</v>
      </c>
      <c r="C9" s="10">
        <v>2</v>
      </c>
      <c r="D9" s="9">
        <v>3</v>
      </c>
      <c r="E9" s="9">
        <v>4</v>
      </c>
      <c r="F9" s="9">
        <v>5</v>
      </c>
      <c r="G9" s="9">
        <v>6</v>
      </c>
      <c r="H9" s="9">
        <v>7</v>
      </c>
      <c r="I9" s="9">
        <v>8</v>
      </c>
      <c r="J9" s="9">
        <v>9</v>
      </c>
      <c r="K9" s="9">
        <v>7</v>
      </c>
    </row>
    <row r="10" spans="1:12" ht="15.75" x14ac:dyDescent="0.25">
      <c r="A10" s="21">
        <v>1</v>
      </c>
      <c r="B10" s="24" t="s">
        <v>10</v>
      </c>
      <c r="C10" s="45">
        <f>C11+C15+C16+C17+C18</f>
        <v>2140376</v>
      </c>
      <c r="D10" s="46">
        <f>D11+D15+D16+D17+D18</f>
        <v>863039.36</v>
      </c>
      <c r="E10" s="47"/>
      <c r="F10" s="47"/>
      <c r="G10" s="42"/>
      <c r="H10" s="46">
        <f>H11+H15+H16+H17+H18</f>
        <v>1277336.6399999999</v>
      </c>
      <c r="I10" s="48">
        <f>D10+E10+F10+G10+H10</f>
        <v>2140376</v>
      </c>
      <c r="J10" s="66">
        <f>C10-I10</f>
        <v>0</v>
      </c>
      <c r="K10" s="25"/>
    </row>
    <row r="11" spans="1:12" ht="15.75" x14ac:dyDescent="0.25">
      <c r="A11" s="6"/>
      <c r="B11" s="5" t="s">
        <v>11</v>
      </c>
      <c r="C11" s="49">
        <f>C12+C13+C14</f>
        <v>1774286</v>
      </c>
      <c r="D11" s="49">
        <f>D12+D13+D14</f>
        <v>694286</v>
      </c>
      <c r="E11" s="49"/>
      <c r="F11" s="49"/>
      <c r="G11" s="49"/>
      <c r="H11" s="49">
        <f>H12+H13+H14</f>
        <v>1080000</v>
      </c>
      <c r="I11" s="50">
        <f>D11+E11+F11+G11+H11</f>
        <v>1774286</v>
      </c>
      <c r="J11" s="57">
        <f t="shared" ref="J11:J29" si="0">C11-I11</f>
        <v>0</v>
      </c>
      <c r="K11" s="11"/>
    </row>
    <row r="12" spans="1:12" ht="49.5" customHeight="1" x14ac:dyDescent="0.25">
      <c r="A12" s="6"/>
      <c r="B12" s="17" t="s">
        <v>26</v>
      </c>
      <c r="C12" s="16">
        <v>657143</v>
      </c>
      <c r="D12" s="16">
        <v>257143</v>
      </c>
      <c r="E12" s="51"/>
      <c r="F12" s="51"/>
      <c r="G12" s="34"/>
      <c r="H12" s="16">
        <v>400000</v>
      </c>
      <c r="I12" s="53">
        <f>D12+E12+F12+G12+H12</f>
        <v>657143</v>
      </c>
      <c r="J12" s="65">
        <f t="shared" si="0"/>
        <v>0</v>
      </c>
      <c r="K12" s="15" t="s">
        <v>44</v>
      </c>
    </row>
    <row r="13" spans="1:12" ht="48" customHeight="1" x14ac:dyDescent="0.25">
      <c r="A13" s="6"/>
      <c r="B13" s="17" t="s">
        <v>17</v>
      </c>
      <c r="C13" s="16">
        <v>525714</v>
      </c>
      <c r="D13" s="16">
        <v>205714</v>
      </c>
      <c r="E13" s="51"/>
      <c r="F13" s="51"/>
      <c r="G13" s="34"/>
      <c r="H13" s="16">
        <v>320000</v>
      </c>
      <c r="I13" s="53">
        <f>D13+E13+F13+G13+H13</f>
        <v>525714</v>
      </c>
      <c r="J13" s="65">
        <f t="shared" si="0"/>
        <v>0</v>
      </c>
      <c r="K13" s="15" t="s">
        <v>44</v>
      </c>
    </row>
    <row r="14" spans="1:12" ht="48" customHeight="1" x14ac:dyDescent="0.25">
      <c r="A14" s="6"/>
      <c r="B14" s="17" t="s">
        <v>22</v>
      </c>
      <c r="C14" s="16">
        <v>591429</v>
      </c>
      <c r="D14" s="16">
        <v>231429</v>
      </c>
      <c r="E14" s="51"/>
      <c r="F14" s="51"/>
      <c r="G14" s="34"/>
      <c r="H14" s="16">
        <v>360000</v>
      </c>
      <c r="I14" s="53">
        <f>D14+E14+F14+G14+H14</f>
        <v>591429</v>
      </c>
      <c r="J14" s="65">
        <f t="shared" si="0"/>
        <v>0</v>
      </c>
      <c r="K14" s="15" t="s">
        <v>44</v>
      </c>
    </row>
    <row r="15" spans="1:12" ht="32.25" customHeight="1" x14ac:dyDescent="0.25">
      <c r="A15" s="6"/>
      <c r="B15" s="5" t="s">
        <v>12</v>
      </c>
      <c r="C15" s="18">
        <v>149387</v>
      </c>
      <c r="D15" s="18">
        <v>59099</v>
      </c>
      <c r="E15" s="54"/>
      <c r="F15" s="54"/>
      <c r="G15" s="34"/>
      <c r="H15" s="18">
        <v>90288</v>
      </c>
      <c r="I15" s="55">
        <f t="shared" ref="I15:I33" si="1">D15+E15+F15+G15+H15</f>
        <v>149387</v>
      </c>
      <c r="J15" s="57">
        <f t="shared" si="0"/>
        <v>0</v>
      </c>
      <c r="K15" s="15" t="s">
        <v>45</v>
      </c>
    </row>
    <row r="16" spans="1:12" ht="31.5" customHeight="1" x14ac:dyDescent="0.25">
      <c r="A16" s="6"/>
      <c r="B16" s="5" t="s">
        <v>13</v>
      </c>
      <c r="C16" s="18">
        <v>53228</v>
      </c>
      <c r="D16" s="18">
        <v>20828</v>
      </c>
      <c r="E16" s="54"/>
      <c r="F16" s="54"/>
      <c r="G16" s="34"/>
      <c r="H16" s="18">
        <v>32400</v>
      </c>
      <c r="I16" s="55">
        <f t="shared" si="1"/>
        <v>53228</v>
      </c>
      <c r="J16" s="57">
        <f t="shared" si="0"/>
        <v>0</v>
      </c>
      <c r="K16" s="15" t="s">
        <v>45</v>
      </c>
    </row>
    <row r="17" spans="1:11" ht="31.5" x14ac:dyDescent="0.25">
      <c r="A17" s="6"/>
      <c r="B17" s="5" t="s">
        <v>14</v>
      </c>
      <c r="C17" s="18">
        <v>43475</v>
      </c>
      <c r="D17" s="41">
        <v>28826.36</v>
      </c>
      <c r="E17" s="56"/>
      <c r="F17" s="56"/>
      <c r="G17" s="43"/>
      <c r="H17" s="41">
        <v>14648.64</v>
      </c>
      <c r="I17" s="57">
        <f>D17+E17+F17+G17+H17</f>
        <v>43475</v>
      </c>
      <c r="J17" s="57">
        <f>C17-I17</f>
        <v>0</v>
      </c>
      <c r="K17" s="15" t="s">
        <v>43</v>
      </c>
    </row>
    <row r="18" spans="1:11" ht="45" customHeight="1" x14ac:dyDescent="0.25">
      <c r="A18" s="6"/>
      <c r="B18" s="19" t="s">
        <v>27</v>
      </c>
      <c r="C18" s="18">
        <v>120000</v>
      </c>
      <c r="D18" s="18">
        <f>D19</f>
        <v>60000</v>
      </c>
      <c r="E18" s="56"/>
      <c r="F18" s="56"/>
      <c r="G18" s="43"/>
      <c r="H18" s="18">
        <f>H19</f>
        <v>60000</v>
      </c>
      <c r="I18" s="57">
        <f t="shared" ref="I18:I19" si="2">D18+E18+F18+G18+H18</f>
        <v>120000</v>
      </c>
      <c r="J18" s="57">
        <f t="shared" ref="J18:J19" si="3">C18-I18</f>
        <v>0</v>
      </c>
      <c r="K18" s="15"/>
    </row>
    <row r="19" spans="1:11" ht="20.25" customHeight="1" x14ac:dyDescent="0.25">
      <c r="A19" s="6"/>
      <c r="B19" s="17" t="s">
        <v>28</v>
      </c>
      <c r="C19" s="16">
        <v>120000</v>
      </c>
      <c r="D19" s="16">
        <v>60000</v>
      </c>
      <c r="E19" s="56"/>
      <c r="F19" s="56"/>
      <c r="G19" s="43"/>
      <c r="H19" s="16">
        <v>60000</v>
      </c>
      <c r="I19" s="65">
        <f t="shared" si="2"/>
        <v>120000</v>
      </c>
      <c r="J19" s="65">
        <f t="shared" si="3"/>
        <v>0</v>
      </c>
      <c r="K19" s="15" t="s">
        <v>45</v>
      </c>
    </row>
    <row r="20" spans="1:11" ht="33.75" customHeight="1" x14ac:dyDescent="0.25">
      <c r="A20" s="21">
        <v>2</v>
      </c>
      <c r="B20" s="22" t="s">
        <v>29</v>
      </c>
      <c r="C20" s="45">
        <f>C21</f>
        <v>940000</v>
      </c>
      <c r="D20" s="45">
        <f t="shared" ref="D20" si="4">D21</f>
        <v>940000</v>
      </c>
      <c r="E20" s="47"/>
      <c r="F20" s="47"/>
      <c r="G20" s="47"/>
      <c r="H20" s="45">
        <f t="shared" ref="H20" si="5">H21</f>
        <v>0</v>
      </c>
      <c r="I20" s="48">
        <f>D20+E20+F20+G20+H20</f>
        <v>940000</v>
      </c>
      <c r="J20" s="66">
        <f>C20-I20</f>
        <v>0</v>
      </c>
      <c r="K20" s="23"/>
    </row>
    <row r="21" spans="1:11" ht="37.5" customHeight="1" x14ac:dyDescent="0.25">
      <c r="A21" s="6"/>
      <c r="B21" s="20" t="s">
        <v>30</v>
      </c>
      <c r="C21" s="58">
        <v>940000</v>
      </c>
      <c r="D21" s="59">
        <v>940000</v>
      </c>
      <c r="E21" s="51"/>
      <c r="F21" s="51"/>
      <c r="G21" s="34"/>
      <c r="H21" s="59">
        <v>0</v>
      </c>
      <c r="I21" s="52">
        <f t="shared" si="1"/>
        <v>940000</v>
      </c>
      <c r="J21" s="65">
        <f t="shared" si="0"/>
        <v>0</v>
      </c>
      <c r="K21" s="15"/>
    </row>
    <row r="22" spans="1:11" ht="26.25" customHeight="1" x14ac:dyDescent="0.25">
      <c r="A22" s="26">
        <v>3</v>
      </c>
      <c r="B22" s="27" t="s">
        <v>15</v>
      </c>
      <c r="C22" s="45">
        <f>C23+C28+C30+C32</f>
        <v>31415000</v>
      </c>
      <c r="D22" s="45">
        <f>D23+D28+D30</f>
        <v>19367660</v>
      </c>
      <c r="E22" s="47"/>
      <c r="F22" s="47"/>
      <c r="G22" s="42"/>
      <c r="H22" s="45">
        <f>H23+H28+H30+H32</f>
        <v>12047340</v>
      </c>
      <c r="I22" s="48">
        <f>D22+E22+F22+G22+H22</f>
        <v>31415000</v>
      </c>
      <c r="J22" s="66">
        <f t="shared" si="0"/>
        <v>0</v>
      </c>
      <c r="K22" s="23"/>
    </row>
    <row r="23" spans="1:11" ht="51" customHeight="1" x14ac:dyDescent="0.25">
      <c r="A23" s="6"/>
      <c r="B23" s="28" t="s">
        <v>31</v>
      </c>
      <c r="C23" s="38">
        <v>2880000</v>
      </c>
      <c r="D23" s="38">
        <v>1440000</v>
      </c>
      <c r="E23" s="51"/>
      <c r="F23" s="51"/>
      <c r="G23" s="34"/>
      <c r="H23" s="38">
        <v>1440000</v>
      </c>
      <c r="I23" s="55">
        <f t="shared" si="1"/>
        <v>2880000</v>
      </c>
      <c r="J23" s="57">
        <f>C23-I23</f>
        <v>0</v>
      </c>
      <c r="K23" s="15"/>
    </row>
    <row r="24" spans="1:11" ht="30.75" customHeight="1" x14ac:dyDescent="0.25">
      <c r="A24" s="6"/>
      <c r="B24" s="17" t="s">
        <v>32</v>
      </c>
      <c r="C24" s="37" t="s">
        <v>39</v>
      </c>
      <c r="D24" s="37">
        <v>600000</v>
      </c>
      <c r="E24" s="51"/>
      <c r="F24" s="51"/>
      <c r="G24" s="34"/>
      <c r="H24" s="37">
        <v>600000</v>
      </c>
      <c r="I24" s="52">
        <f t="shared" si="1"/>
        <v>1200000</v>
      </c>
      <c r="J24" s="65">
        <v>0</v>
      </c>
      <c r="K24" s="15" t="s">
        <v>46</v>
      </c>
    </row>
    <row r="25" spans="1:11" ht="30.75" customHeight="1" x14ac:dyDescent="0.25">
      <c r="A25" s="6"/>
      <c r="B25" s="17" t="s">
        <v>33</v>
      </c>
      <c r="C25" s="37">
        <v>800000</v>
      </c>
      <c r="D25" s="37">
        <v>400000</v>
      </c>
      <c r="E25" s="56"/>
      <c r="F25" s="56"/>
      <c r="G25" s="34"/>
      <c r="H25" s="37">
        <v>400000</v>
      </c>
      <c r="I25" s="52">
        <f t="shared" si="1"/>
        <v>800000</v>
      </c>
      <c r="J25" s="65">
        <f t="shared" ref="J25:J27" si="6">C25-I25</f>
        <v>0</v>
      </c>
      <c r="K25" s="15" t="s">
        <v>46</v>
      </c>
    </row>
    <row r="26" spans="1:11" ht="30.75" customHeight="1" x14ac:dyDescent="0.25">
      <c r="A26" s="6"/>
      <c r="B26" s="17" t="s">
        <v>18</v>
      </c>
      <c r="C26" s="37">
        <v>440000</v>
      </c>
      <c r="D26" s="37">
        <v>220000</v>
      </c>
      <c r="E26" s="51"/>
      <c r="F26" s="51"/>
      <c r="G26" s="34"/>
      <c r="H26" s="37">
        <v>220000</v>
      </c>
      <c r="I26" s="52">
        <f t="shared" si="1"/>
        <v>440000</v>
      </c>
      <c r="J26" s="65">
        <f t="shared" si="6"/>
        <v>0</v>
      </c>
      <c r="K26" s="15" t="s">
        <v>46</v>
      </c>
    </row>
    <row r="27" spans="1:11" ht="29.25" customHeight="1" x14ac:dyDescent="0.25">
      <c r="A27" s="6"/>
      <c r="B27" s="17" t="s">
        <v>34</v>
      </c>
      <c r="C27" s="37">
        <v>440000</v>
      </c>
      <c r="D27" s="37">
        <v>220000</v>
      </c>
      <c r="E27" s="51"/>
      <c r="F27" s="51"/>
      <c r="G27" s="34"/>
      <c r="H27" s="37">
        <v>220000</v>
      </c>
      <c r="I27" s="52">
        <f t="shared" si="1"/>
        <v>440000</v>
      </c>
      <c r="J27" s="65">
        <f t="shared" si="6"/>
        <v>0</v>
      </c>
      <c r="K27" s="15" t="s">
        <v>46</v>
      </c>
    </row>
    <row r="28" spans="1:11" ht="75" x14ac:dyDescent="0.25">
      <c r="A28" s="6"/>
      <c r="B28" s="29" t="s">
        <v>35</v>
      </c>
      <c r="C28" s="39">
        <v>110000</v>
      </c>
      <c r="D28" s="39">
        <v>110000</v>
      </c>
      <c r="E28" s="51"/>
      <c r="F28" s="51"/>
      <c r="G28" s="34"/>
      <c r="H28" s="39">
        <v>0</v>
      </c>
      <c r="I28" s="60">
        <f>D28+E28+F28+G28+H28</f>
        <v>110000</v>
      </c>
      <c r="J28" s="57">
        <f t="shared" si="0"/>
        <v>0</v>
      </c>
      <c r="K28" s="14"/>
    </row>
    <row r="29" spans="1:11" ht="18" customHeight="1" x14ac:dyDescent="0.25">
      <c r="A29" s="6"/>
      <c r="B29" s="30" t="s">
        <v>36</v>
      </c>
      <c r="C29" s="40">
        <v>110000</v>
      </c>
      <c r="D29" s="40">
        <v>110000</v>
      </c>
      <c r="E29" s="51"/>
      <c r="F29" s="51"/>
      <c r="G29" s="34"/>
      <c r="H29" s="40">
        <v>0</v>
      </c>
      <c r="I29" s="52">
        <f t="shared" si="1"/>
        <v>110000</v>
      </c>
      <c r="J29" s="65">
        <f t="shared" si="0"/>
        <v>0</v>
      </c>
      <c r="K29" s="15"/>
    </row>
    <row r="30" spans="1:11" ht="60" x14ac:dyDescent="0.25">
      <c r="A30" s="6"/>
      <c r="B30" s="29" t="s">
        <v>37</v>
      </c>
      <c r="C30" s="39">
        <v>28000000</v>
      </c>
      <c r="D30" s="39">
        <f>D31</f>
        <v>17817660</v>
      </c>
      <c r="E30" s="56"/>
      <c r="F30" s="56"/>
      <c r="G30" s="34"/>
      <c r="H30" s="39">
        <f>H31</f>
        <v>10182340</v>
      </c>
      <c r="I30" s="60">
        <f>D30+E30+F30+G30+H30</f>
        <v>28000000</v>
      </c>
      <c r="J30" s="57">
        <f>C30-I30</f>
        <v>0</v>
      </c>
      <c r="K30" s="14"/>
    </row>
    <row r="31" spans="1:11" ht="15.75" x14ac:dyDescent="0.25">
      <c r="A31" s="6"/>
      <c r="B31" s="17" t="s">
        <v>38</v>
      </c>
      <c r="C31" s="36" t="s">
        <v>40</v>
      </c>
      <c r="D31" s="16">
        <v>17817660</v>
      </c>
      <c r="E31" s="63"/>
      <c r="F31" s="63"/>
      <c r="G31" s="64"/>
      <c r="H31" s="16">
        <v>10182340</v>
      </c>
      <c r="I31" s="53">
        <f t="shared" si="1"/>
        <v>28000000</v>
      </c>
      <c r="J31" s="65">
        <v>0</v>
      </c>
      <c r="K31" s="15" t="s">
        <v>49</v>
      </c>
    </row>
    <row r="32" spans="1:11" ht="60" customHeight="1" x14ac:dyDescent="0.25">
      <c r="A32" s="6"/>
      <c r="B32" s="28" t="s">
        <v>47</v>
      </c>
      <c r="C32" s="18">
        <v>425000</v>
      </c>
      <c r="D32" s="18">
        <v>0</v>
      </c>
      <c r="E32" s="56"/>
      <c r="F32" s="56"/>
      <c r="G32" s="43"/>
      <c r="H32" s="18">
        <v>425000</v>
      </c>
      <c r="I32" s="50">
        <f t="shared" si="1"/>
        <v>425000</v>
      </c>
      <c r="J32" s="65">
        <v>0</v>
      </c>
      <c r="K32" s="15"/>
    </row>
    <row r="33" spans="1:41" ht="50.25" customHeight="1" x14ac:dyDescent="0.25">
      <c r="A33" s="6"/>
      <c r="B33" s="17" t="s">
        <v>48</v>
      </c>
      <c r="C33" s="16">
        <v>425000</v>
      </c>
      <c r="D33" s="16">
        <v>0</v>
      </c>
      <c r="E33" s="63"/>
      <c r="F33" s="63"/>
      <c r="G33" s="64"/>
      <c r="H33" s="16">
        <v>425000</v>
      </c>
      <c r="I33" s="53">
        <f t="shared" si="1"/>
        <v>425000</v>
      </c>
      <c r="J33" s="65">
        <v>0</v>
      </c>
      <c r="K33" s="15" t="s">
        <v>45</v>
      </c>
    </row>
    <row r="34" spans="1:41" s="4" customFormat="1" ht="15.75" x14ac:dyDescent="0.25">
      <c r="A34" s="3"/>
      <c r="B34" s="31" t="s">
        <v>16</v>
      </c>
      <c r="C34" s="61">
        <f>C10+C20+C22</f>
        <v>34495376</v>
      </c>
      <c r="D34" s="61">
        <f>D10+D20+D22</f>
        <v>21170699.359999999</v>
      </c>
      <c r="E34" s="62"/>
      <c r="F34" s="62"/>
      <c r="G34" s="44"/>
      <c r="H34" s="61">
        <f>H10+H20+H22</f>
        <v>13324676.640000001</v>
      </c>
      <c r="I34" s="61">
        <f>D34+E34+F34+G34+H34</f>
        <v>34495376</v>
      </c>
      <c r="J34" s="61">
        <f>C34-I34</f>
        <v>0</v>
      </c>
      <c r="K34" s="8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</row>
    <row r="37" spans="1:41" x14ac:dyDescent="0.25">
      <c r="B37" t="s">
        <v>20</v>
      </c>
    </row>
    <row r="39" spans="1:41" x14ac:dyDescent="0.25">
      <c r="B39" t="s">
        <v>21</v>
      </c>
    </row>
  </sheetData>
  <mergeCells count="5">
    <mergeCell ref="A7:H7"/>
    <mergeCell ref="A2:L2"/>
    <mergeCell ref="A3:K3"/>
    <mergeCell ref="A5:H5"/>
    <mergeCell ref="A6:H6"/>
  </mergeCells>
  <pageMargins left="0.7" right="0.7" top="0.75" bottom="0.75" header="0.3" footer="0.3"/>
  <pageSetup paperSize="9" scale="59" orientation="landscape" r:id="rId1"/>
  <rowBreaks count="1" manualBreakCount="1">
    <brk id="21" max="16383" man="1"/>
  </rowBreaks>
  <colBreaks count="1" manualBreakCount="1">
    <brk id="12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2023-12-07T15:04:44Z</dcterms:modified>
</cp:coreProperties>
</file>