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РОЕКТЫ 20223\МИОР\Тамшыбулак\последний вариант\"/>
    </mc:Choice>
  </mc:AlternateContent>
  <xr:revisionPtr revIDLastSave="0" documentId="13_ncr:1_{59976847-72D8-48FA-A346-D553298876F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23 г" sheetId="3" r:id="rId1"/>
    <sheet name="2024 г" sheetId="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4" l="1"/>
  <c r="F39" i="4"/>
  <c r="F38" i="4"/>
  <c r="H38" i="4" s="1"/>
  <c r="F37" i="4"/>
  <c r="H37" i="4" s="1"/>
  <c r="F34" i="4"/>
  <c r="H34" i="4" s="1"/>
  <c r="F33" i="4"/>
  <c r="H33" i="4" s="1"/>
  <c r="F30" i="4"/>
  <c r="F29" i="4" s="1"/>
  <c r="H29" i="4" s="1"/>
  <c r="F28" i="4"/>
  <c r="F27" i="4"/>
  <c r="F26" i="4" s="1"/>
  <c r="H26" i="4" s="1"/>
  <c r="F25" i="4"/>
  <c r="F24" i="4"/>
  <c r="F22" i="4"/>
  <c r="F21" i="4"/>
  <c r="F20" i="4"/>
  <c r="F19" i="4"/>
  <c r="F18" i="4"/>
  <c r="F17" i="4"/>
  <c r="F16" i="4"/>
  <c r="F14" i="4"/>
  <c r="F13" i="4"/>
  <c r="F41" i="3"/>
  <c r="F40" i="3" s="1"/>
  <c r="H40" i="3" s="1"/>
  <c r="F39" i="3"/>
  <c r="H39" i="3" s="1"/>
  <c r="F38" i="3"/>
  <c r="H38" i="3" s="1"/>
  <c r="F37" i="3"/>
  <c r="F36" i="3" s="1"/>
  <c r="F34" i="3"/>
  <c r="H34" i="3" s="1"/>
  <c r="F33" i="3"/>
  <c r="F30" i="3"/>
  <c r="F29" i="3" s="1"/>
  <c r="H29" i="3" s="1"/>
  <c r="F28" i="3"/>
  <c r="H28" i="3" s="1"/>
  <c r="H27" i="3"/>
  <c r="F27" i="3"/>
  <c r="F26" i="3"/>
  <c r="H26" i="3" s="1"/>
  <c r="F25" i="3"/>
  <c r="F24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4" i="3"/>
  <c r="H14" i="3" s="1"/>
  <c r="F13" i="3"/>
  <c r="H13" i="3" s="1"/>
  <c r="F12" i="3"/>
  <c r="H12" i="3" s="1"/>
  <c r="F15" i="4" l="1"/>
  <c r="H15" i="4" s="1"/>
  <c r="F11" i="4"/>
  <c r="H11" i="4" s="1"/>
  <c r="F11" i="3"/>
  <c r="H11" i="3" s="1"/>
  <c r="F15" i="3"/>
  <c r="H15" i="3" s="1"/>
  <c r="F32" i="3"/>
  <c r="F31" i="3" s="1"/>
  <c r="H31" i="3" s="1"/>
  <c r="H25" i="3"/>
  <c r="H30" i="3"/>
  <c r="H30" i="4"/>
  <c r="F10" i="4"/>
  <c r="H10" i="4" s="1"/>
  <c r="F36" i="4"/>
  <c r="F35" i="4" s="1"/>
  <c r="H35" i="4" s="1"/>
  <c r="F32" i="4"/>
  <c r="F31" i="4" s="1"/>
  <c r="H31" i="4" s="1"/>
  <c r="H33" i="3"/>
  <c r="F10" i="3"/>
  <c r="H10" i="3" s="1"/>
  <c r="H37" i="3"/>
  <c r="H41" i="3"/>
  <c r="F35" i="3"/>
  <c r="H35" i="3" s="1"/>
  <c r="H36" i="3"/>
  <c r="H24" i="3"/>
  <c r="H32" i="3" l="1"/>
  <c r="H36" i="4"/>
  <c r="H32" i="4"/>
  <c r="F23" i="4"/>
  <c r="F23" i="3"/>
  <c r="H23" i="4" l="1"/>
  <c r="F40" i="4"/>
  <c r="H23" i="3"/>
  <c r="F42" i="3"/>
  <c r="H42" i="3" s="1"/>
  <c r="H40" i="4" l="1"/>
</calcChain>
</file>

<file path=xl/sharedStrings.xml><?xml version="1.0" encoding="utf-8"?>
<sst xmlns="http://schemas.openxmlformats.org/spreadsheetml/2006/main" count="166" uniqueCount="77">
  <si>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</si>
  <si>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</si>
  <si>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</si>
  <si>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</si>
  <si>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</si>
  <si>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</si>
  <si>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</si>
  <si>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Средства гранта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</si>
  <si>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</si>
  <si>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</si>
  <si>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Грантодатель:</t>
  </si>
  <si>
    <t xml:space="preserve">НАО «Центр поддержки гражданских инициатив» </t>
  </si>
  <si>
    <t>Заявитель (собственный вклад)</t>
  </si>
  <si>
    <t>МП</t>
  </si>
  <si>
    <t>Директор Департамента управления проектами</t>
  </si>
  <si>
    <t>Главный менеджер Депаратмента управления проектами</t>
  </si>
  <si>
    <t>И. о. Председателя Правления</t>
  </si>
  <si>
    <t>______________  А. А. Ашкин</t>
  </si>
  <si>
    <t>______________Ахатаева Р. А.</t>
  </si>
  <si>
    <t xml:space="preserve">                                                   МП</t>
  </si>
  <si>
    <t>______________Байжиенова А.М.</t>
  </si>
  <si>
    <t>Грантополучатель: Общественное объединение «Тамшыбулак»</t>
  </si>
  <si>
    <t>Тема гранта: «Реализация проекта по развитию молодежного корпуса «ZHAS PROJECT» с обеспечением максимальной прозрачности процедур предоставления грантов в Жетысуской и Восточно-Казахстанской областях»</t>
  </si>
  <si>
    <t xml:space="preserve">Административные затраты: </t>
  </si>
  <si>
    <t>1.заработная плата, в том числе:</t>
  </si>
  <si>
    <t>Руководитель проекта</t>
  </si>
  <si>
    <t>месяц</t>
  </si>
  <si>
    <t>2. Социальный налог и социальные отчисления</t>
  </si>
  <si>
    <t>3. Отчисления на обязательное медицинское страхование</t>
  </si>
  <si>
    <t>Выплаты физ.лицам по договорам ГПХ, в т.ч.:</t>
  </si>
  <si>
    <t>Эксперт по финансовому контролю (бухгалтер)</t>
  </si>
  <si>
    <t>Менеджер по проектному менеджменту - 1</t>
  </si>
  <si>
    <t>Менеджер по проектному менеджменту - 2</t>
  </si>
  <si>
    <t>Специалист по связям с общественностью</t>
  </si>
  <si>
    <t>5. банковские услуги</t>
  </si>
  <si>
    <t>7.канцелярские товары</t>
  </si>
  <si>
    <t>услуга</t>
  </si>
  <si>
    <t>9. почтово-курьерские расходы</t>
  </si>
  <si>
    <t>Прямые расходы:</t>
  </si>
  <si>
    <t>Мероприятие 1. Организация работы Колл-центра и МОСРП</t>
  </si>
  <si>
    <t>1.Услуги по организации работы колл-центра</t>
  </si>
  <si>
    <t>Мероприятие 2.Создание информационного ресурса</t>
  </si>
  <si>
    <t>Расходы по оплате работ и  услуг, оказываемых юридическими и физическими лицами, в том числе:</t>
  </si>
  <si>
    <t>1.Услуги по созданию, технической поддержке  и продвижению информационного ресурса</t>
  </si>
  <si>
    <t>Мероприятие 2.Подписание договоров и финансирование (без перевода денежных средств непосредственно получателям малых грантов</t>
  </si>
  <si>
    <t>Выплаты по малым грантам</t>
  </si>
  <si>
    <t>штук</t>
  </si>
  <si>
    <t>Мероприятие 3. Организация консультативной (менторской) поддержки молодежи</t>
  </si>
  <si>
    <t>работы и услуги физических лиц, в том числе:</t>
  </si>
  <si>
    <t>Услуги менторской поддержки (3,5 проекта*3 мес*6000 тг*8 менторов)</t>
  </si>
  <si>
    <t>человек</t>
  </si>
  <si>
    <t>Транспортные расходы менторов для встречи с проектами (3 месяца*3,5 проекта*5 000-6 000 тг.) У 1 ментора 3,5 проекта)</t>
  </si>
  <si>
    <t>Мероприятие 4.Организация мониторинга реализации молодёжных проектов, получивших малые гранты</t>
  </si>
  <si>
    <t>день</t>
  </si>
  <si>
    <t>2. расходы по аренде транспорта для проведения мониторинга реализации малых грантов (10 выездов в среднем по 39 000-60 000 тенге)</t>
  </si>
  <si>
    <t>Мероприятие 5.Организация и проведение информационно-разъяснительной кампании</t>
  </si>
  <si>
    <t>1.Полиграфические и рекламные услуги</t>
  </si>
  <si>
    <t>Мероприятие 3.Подписание договоров и финансирование (без перевода денежных средств непосредственно получателям малых грантов</t>
  </si>
  <si>
    <t>Мероприятие 4. Организация консультативной (менторской) поддержки молодежи</t>
  </si>
  <si>
    <t>Мероприятие 5.Организация мониторинга реализации молодёжных проектов, получивших малые гранты</t>
  </si>
  <si>
    <t>Итого за 2024 год:</t>
  </si>
  <si>
    <t xml:space="preserve">                             (согласно  заявке на предоставление государственного  гранта)</t>
  </si>
  <si>
    <t>1 расходы на служебные командировки в районы, в том числе:</t>
  </si>
  <si>
    <t xml:space="preserve">                                                                                                                                                                 Приложение № 2 
                                                                                                                                                                    к Договору о предоставлении государственного гранта 
                                                                                                                                                                от «       »   сентября   2023  года №____</t>
  </si>
  <si>
    <t>Итого за 2023 год</t>
  </si>
  <si>
    <t>2 расходы на служебные командировки в районы, в том числе:</t>
  </si>
  <si>
    <t xml:space="preserve"> проживание (10 командировок по 1 дню каждая у 2 человек по 2 МРП)</t>
  </si>
  <si>
    <t>______________Жунусова Н.И.</t>
  </si>
  <si>
    <t xml:space="preserve">Президент _________________ Тулемисова Ж.Е. </t>
  </si>
  <si>
    <t>Сумма гранта: 34 500 000 (тридцать четыре миллиона пятьсот тысяч) тенге</t>
  </si>
  <si>
    <t>Сумма гранта: 36 050 000 (тридцать шесть миллионов пятьдесят тысяч) тенге</t>
  </si>
  <si>
    <t xml:space="preserve">Призидент_________________ Тулемисова Ж.Е. </t>
  </si>
  <si>
    <t>Смета расходов по реализации социального проекта на 2023 год</t>
  </si>
  <si>
    <t>Смета расходов по реализации социального проекта на 2024 год</t>
  </si>
  <si>
    <r>
      <t xml:space="preserve">С Приложением № </t>
    </r>
    <r>
      <rPr>
        <sz val="10"/>
        <color theme="1"/>
        <rFont val="Times New Roman"/>
        <family val="1"/>
        <charset val="204"/>
      </rPr>
      <t xml:space="preserve">2 ознакомлен и согласен: </t>
    </r>
  </si>
  <si>
    <r>
      <t>-                  суточные ( 10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командировок по 2 дня каждая у 2 человек по 2 МРП)</t>
    </r>
  </si>
  <si>
    <r>
      <t>-                  суточные (10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командировок по 2 дня каждая у 2 человек по 2 МРП)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</si>
</sst>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Calibri"/>
      <family val="2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indent="1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10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indent="15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wrapText="1"/>
    </xf>
    <xf numFmtId="3" fontId="7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wrapText="1"/>
    </xf>
    <xf numFmtId="0" fontId="11" fillId="5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 indent="1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wrapText="1"/>
    </xf>
    <xf numFmtId="3" fontId="15" fillId="5" borderId="1" xfId="0" applyNumberFormat="1" applyFont="1" applyFill="1" applyBorder="1" applyAlignment="1">
      <alignment horizontal="center" wrapText="1"/>
    </xf>
    <xf numFmtId="0" fontId="16" fillId="5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3" fontId="15" fillId="3" borderId="1" xfId="0" applyNumberFormat="1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3" fontId="3" fillId="3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vertical="center" wrapText="1"/>
    </xf>
    <xf numFmtId="3" fontId="17" fillId="3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wrapText="1"/>
    </xf>
    <xf numFmtId="3" fontId="15" fillId="4" borderId="1" xfId="0" applyNumberFormat="1" applyFont="1" applyFill="1" applyBorder="1" applyAlignment="1">
      <alignment horizontal="center" wrapText="1"/>
    </xf>
    <xf numFmtId="0" fontId="18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wrapText="1"/>
    </xf>
    <xf numFmtId="3" fontId="3" fillId="5" borderId="1" xfId="0" applyNumberFormat="1" applyFont="1" applyFill="1" applyBorder="1" applyAlignment="1">
      <alignment horizontal="center" wrapText="1"/>
    </xf>
    <xf numFmtId="3" fontId="13" fillId="5" borderId="1" xfId="0" applyNumberFormat="1" applyFont="1" applyFill="1" applyBorder="1" applyAlignment="1">
      <alignment horizontal="center" wrapText="1"/>
    </xf>
    <xf numFmtId="0" fontId="18" fillId="3" borderId="1" xfId="0" applyFont="1" applyFill="1" applyBorder="1" applyAlignment="1">
      <alignment vertical="center" wrapText="1"/>
    </xf>
    <xf numFmtId="3" fontId="13" fillId="3" borderId="1" xfId="0" applyNumberFormat="1" applyFont="1" applyFill="1" applyBorder="1" applyAlignment="1">
      <alignment horizontal="center" wrapText="1"/>
    </xf>
    <xf numFmtId="3" fontId="1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3" fontId="3" fillId="3" borderId="4" xfId="0" applyNumberFormat="1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wrapText="1"/>
    </xf>
    <xf numFmtId="0" fontId="12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 wrapText="1"/>
    </xf>
    <xf numFmtId="3" fontId="9" fillId="4" borderId="1" xfId="0" applyNumberFormat="1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3" fontId="9" fillId="3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3" fontId="9" fillId="3" borderId="1" xfId="0" applyNumberFormat="1" applyFont="1" applyFill="1" applyBorder="1" applyAlignment="1">
      <alignment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3" fontId="9" fillId="4" borderId="1" xfId="0" applyNumberFormat="1" applyFont="1" applyFill="1" applyBorder="1" applyAlignment="1">
      <alignment wrapText="1"/>
    </xf>
    <xf numFmtId="3" fontId="6" fillId="4" borderId="1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vertical="top" wrapText="1"/>
    </xf>
    <xf numFmtId="3" fontId="9" fillId="5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wrapText="1"/>
    </xf>
    <xf numFmtId="3" fontId="9" fillId="5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top" wrapText="1"/>
    </xf>
    <xf numFmtId="3" fontId="9" fillId="3" borderId="1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vertical="top" wrapText="1"/>
    </xf>
    <xf numFmtId="3" fontId="20" fillId="5" borderId="1" xfId="0" applyNumberFormat="1" applyFont="1" applyFill="1" applyBorder="1" applyAlignment="1">
      <alignment vertical="top" wrapText="1"/>
    </xf>
    <xf numFmtId="3" fontId="21" fillId="5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zoomScale="70" zoomScaleNormal="70" workbookViewId="0">
      <selection activeCell="H69" sqref="A1:H69"/>
    </sheetView>
  </sheetViews>
  <sheetFormatPr defaultRowHeight="15" x14ac:dyDescent="0.25"/>
  <cols>
    <col min="1" max="1" width="5.7109375" customWidth="1"/>
    <col min="2" max="2" width="67.7109375" customWidth="1"/>
    <col min="3" max="3" width="15" customWidth="1"/>
    <col min="4" max="4" width="16.28515625" customWidth="1"/>
    <col min="5" max="5" width="18" customWidth="1"/>
    <col min="6" max="6" width="23.7109375" customWidth="1"/>
    <col min="7" max="7" width="17.28515625" customWidth="1"/>
    <col min="8" max="8" width="21.28515625" customWidth="1"/>
  </cols>
  <sheetData>
    <row r="1" spans="1:8" ht="98.25" customHeight="1" x14ac:dyDescent="0.25">
      <c r="A1" s="13" t="s">
        <v>63</v>
      </c>
      <c r="B1" s="13"/>
      <c r="C1" s="13"/>
      <c r="D1" s="13"/>
      <c r="E1" s="13"/>
      <c r="F1" s="13"/>
      <c r="G1" s="13"/>
      <c r="H1" s="13"/>
    </row>
    <row r="2" spans="1:8" x14ac:dyDescent="0.25">
      <c r="A2" s="14"/>
      <c r="B2" s="15"/>
      <c r="C2" s="15"/>
      <c r="D2" s="15"/>
      <c r="E2" s="15"/>
      <c r="F2" s="15"/>
      <c r="G2" s="15"/>
      <c r="H2" s="15"/>
    </row>
    <row r="3" spans="1:8" x14ac:dyDescent="0.25">
      <c r="A3" s="16" t="s">
        <v>72</v>
      </c>
      <c r="B3" s="16"/>
      <c r="C3" s="16"/>
      <c r="D3" s="16"/>
      <c r="E3" s="16"/>
      <c r="F3" s="16"/>
      <c r="G3" s="16"/>
      <c r="H3" s="16"/>
    </row>
    <row r="4" spans="1:8" x14ac:dyDescent="0.25">
      <c r="A4" s="17"/>
      <c r="B4" s="18" t="s">
        <v>61</v>
      </c>
      <c r="C4" s="15"/>
      <c r="D4" s="15"/>
      <c r="E4" s="15"/>
      <c r="F4" s="15"/>
      <c r="G4" s="15"/>
      <c r="H4" s="15"/>
    </row>
    <row r="5" spans="1:8" x14ac:dyDescent="0.25">
      <c r="A5" s="19" t="s">
        <v>21</v>
      </c>
      <c r="B5" s="19"/>
      <c r="C5" s="19"/>
      <c r="D5" s="19"/>
      <c r="E5" s="19"/>
      <c r="F5" s="19"/>
      <c r="G5" s="19"/>
      <c r="H5" s="19"/>
    </row>
    <row r="6" spans="1:8" ht="44.45" customHeight="1" x14ac:dyDescent="0.25">
      <c r="A6" s="20" t="s">
        <v>22</v>
      </c>
      <c r="B6" s="20"/>
      <c r="C6" s="20"/>
      <c r="D6" s="20"/>
      <c r="E6" s="20"/>
      <c r="F6" s="20"/>
      <c r="G6" s="20"/>
      <c r="H6" s="20"/>
    </row>
    <row r="7" spans="1:8" x14ac:dyDescent="0.25">
      <c r="A7" s="19" t="s">
        <v>69</v>
      </c>
      <c r="B7" s="19"/>
      <c r="C7" s="19"/>
      <c r="D7" s="19"/>
      <c r="E7" s="19"/>
      <c r="F7" s="19"/>
      <c r="G7" s="19"/>
      <c r="H7" s="19"/>
    </row>
    <row r="8" spans="1:8" x14ac:dyDescent="0.25">
      <c r="A8" s="21" t="s">
        <v>0</v>
      </c>
      <c r="B8" s="21" t="s">
        <v>1</v>
      </c>
      <c r="C8" s="21" t="s">
        <v>2</v>
      </c>
      <c r="D8" s="21" t="s">
        <v>3</v>
      </c>
      <c r="E8" s="21" t="s">
        <v>4</v>
      </c>
      <c r="F8" s="21" t="s">
        <v>5</v>
      </c>
      <c r="G8" s="21" t="s">
        <v>6</v>
      </c>
      <c r="H8" s="21"/>
    </row>
    <row r="9" spans="1:8" ht="38.25" x14ac:dyDescent="0.25">
      <c r="A9" s="21"/>
      <c r="B9" s="21"/>
      <c r="C9" s="21"/>
      <c r="D9" s="21"/>
      <c r="E9" s="21"/>
      <c r="F9" s="21"/>
      <c r="G9" s="22" t="s">
        <v>12</v>
      </c>
      <c r="H9" s="22" t="s">
        <v>7</v>
      </c>
    </row>
    <row r="10" spans="1:8" x14ac:dyDescent="0.25">
      <c r="A10" s="75">
        <v>1</v>
      </c>
      <c r="B10" s="28" t="s">
        <v>23</v>
      </c>
      <c r="C10" s="76"/>
      <c r="D10" s="77"/>
      <c r="E10" s="77"/>
      <c r="F10" s="78">
        <f>F12+F13+F14+F16+F17+F18+F19+F20+F21+F22</f>
        <v>3317792</v>
      </c>
      <c r="G10" s="78"/>
      <c r="H10" s="78">
        <f>F10</f>
        <v>3317792</v>
      </c>
    </row>
    <row r="11" spans="1:8" x14ac:dyDescent="0.25">
      <c r="A11" s="79"/>
      <c r="B11" s="24" t="s">
        <v>24</v>
      </c>
      <c r="C11" s="80"/>
      <c r="D11" s="81"/>
      <c r="E11" s="81"/>
      <c r="F11" s="82">
        <f>F12+F13+F14</f>
        <v>801792</v>
      </c>
      <c r="G11" s="82"/>
      <c r="H11" s="82">
        <f t="shared" ref="H11:H42" si="0">F11</f>
        <v>801792</v>
      </c>
    </row>
    <row r="12" spans="1:8" x14ac:dyDescent="0.25">
      <c r="A12" s="79"/>
      <c r="B12" s="24" t="s">
        <v>25</v>
      </c>
      <c r="C12" s="83" t="s">
        <v>26</v>
      </c>
      <c r="D12" s="26">
        <v>4</v>
      </c>
      <c r="E12" s="26">
        <v>180000</v>
      </c>
      <c r="F12" s="84">
        <f>D12*E12</f>
        <v>720000</v>
      </c>
      <c r="G12" s="85"/>
      <c r="H12" s="85">
        <f t="shared" si="0"/>
        <v>720000</v>
      </c>
    </row>
    <row r="13" spans="1:8" ht="24.6" customHeight="1" x14ac:dyDescent="0.25">
      <c r="A13" s="79"/>
      <c r="B13" s="24" t="s">
        <v>27</v>
      </c>
      <c r="C13" s="83" t="s">
        <v>26</v>
      </c>
      <c r="D13" s="26">
        <v>4</v>
      </c>
      <c r="E13" s="26">
        <v>15048</v>
      </c>
      <c r="F13" s="84">
        <f t="shared" ref="F13:F41" si="1">D13*E13</f>
        <v>60192</v>
      </c>
      <c r="G13" s="85"/>
      <c r="H13" s="85">
        <f t="shared" si="0"/>
        <v>60192</v>
      </c>
    </row>
    <row r="14" spans="1:8" ht="26.45" customHeight="1" x14ac:dyDescent="0.25">
      <c r="A14" s="79"/>
      <c r="B14" s="24" t="s">
        <v>28</v>
      </c>
      <c r="C14" s="83" t="s">
        <v>26</v>
      </c>
      <c r="D14" s="26">
        <v>4</v>
      </c>
      <c r="E14" s="26">
        <v>5400</v>
      </c>
      <c r="F14" s="84">
        <f t="shared" si="1"/>
        <v>21600</v>
      </c>
      <c r="G14" s="85"/>
      <c r="H14" s="85">
        <f t="shared" si="0"/>
        <v>21600</v>
      </c>
    </row>
    <row r="15" spans="1:8" ht="25.9" customHeight="1" x14ac:dyDescent="0.25">
      <c r="A15" s="79"/>
      <c r="B15" s="27" t="s">
        <v>29</v>
      </c>
      <c r="C15" s="80"/>
      <c r="D15" s="86"/>
      <c r="E15" s="86"/>
      <c r="F15" s="84">
        <f>F16+F17+F18+F19</f>
        <v>2400000</v>
      </c>
      <c r="G15" s="85"/>
      <c r="H15" s="85">
        <f>F15</f>
        <v>2400000</v>
      </c>
    </row>
    <row r="16" spans="1:8" ht="25.15" customHeight="1" x14ac:dyDescent="0.25">
      <c r="A16" s="79"/>
      <c r="B16" s="24" t="s">
        <v>30</v>
      </c>
      <c r="C16" s="83" t="s">
        <v>26</v>
      </c>
      <c r="D16" s="26">
        <v>4</v>
      </c>
      <c r="E16" s="26">
        <v>150000</v>
      </c>
      <c r="F16" s="84">
        <f t="shared" si="1"/>
        <v>600000</v>
      </c>
      <c r="G16" s="85"/>
      <c r="H16" s="85">
        <f t="shared" si="0"/>
        <v>600000</v>
      </c>
    </row>
    <row r="17" spans="1:8" ht="18.600000000000001" customHeight="1" x14ac:dyDescent="0.25">
      <c r="A17" s="79"/>
      <c r="B17" s="24" t="s">
        <v>31</v>
      </c>
      <c r="C17" s="83" t="s">
        <v>26</v>
      </c>
      <c r="D17" s="26">
        <v>4</v>
      </c>
      <c r="E17" s="26">
        <v>150000</v>
      </c>
      <c r="F17" s="84">
        <f t="shared" si="1"/>
        <v>600000</v>
      </c>
      <c r="G17" s="85"/>
      <c r="H17" s="85">
        <f t="shared" si="0"/>
        <v>600000</v>
      </c>
    </row>
    <row r="18" spans="1:8" ht="24.6" customHeight="1" x14ac:dyDescent="0.25">
      <c r="A18" s="79"/>
      <c r="B18" s="24" t="s">
        <v>32</v>
      </c>
      <c r="C18" s="83" t="s">
        <v>26</v>
      </c>
      <c r="D18" s="26">
        <v>4</v>
      </c>
      <c r="E18" s="26">
        <v>150000</v>
      </c>
      <c r="F18" s="84">
        <f t="shared" si="1"/>
        <v>600000</v>
      </c>
      <c r="G18" s="85"/>
      <c r="H18" s="85">
        <f t="shared" si="0"/>
        <v>600000</v>
      </c>
    </row>
    <row r="19" spans="1:8" ht="22.9" customHeight="1" x14ac:dyDescent="0.25">
      <c r="A19" s="79"/>
      <c r="B19" s="24" t="s">
        <v>33</v>
      </c>
      <c r="C19" s="83" t="s">
        <v>26</v>
      </c>
      <c r="D19" s="26">
        <v>4</v>
      </c>
      <c r="E19" s="26">
        <v>150000</v>
      </c>
      <c r="F19" s="84">
        <f t="shared" si="1"/>
        <v>600000</v>
      </c>
      <c r="G19" s="85"/>
      <c r="H19" s="85">
        <f t="shared" si="0"/>
        <v>600000</v>
      </c>
    </row>
    <row r="20" spans="1:8" x14ac:dyDescent="0.25">
      <c r="A20" s="79"/>
      <c r="B20" s="24" t="s">
        <v>34</v>
      </c>
      <c r="C20" s="83" t="s">
        <v>26</v>
      </c>
      <c r="D20" s="87">
        <v>4</v>
      </c>
      <c r="E20" s="87">
        <v>5000</v>
      </c>
      <c r="F20" s="88">
        <f t="shared" si="1"/>
        <v>20000</v>
      </c>
      <c r="G20" s="82"/>
      <c r="H20" s="82">
        <f t="shared" si="0"/>
        <v>20000</v>
      </c>
    </row>
    <row r="21" spans="1:8" x14ac:dyDescent="0.25">
      <c r="A21" s="79"/>
      <c r="B21" s="24" t="s">
        <v>35</v>
      </c>
      <c r="C21" s="83" t="s">
        <v>36</v>
      </c>
      <c r="D21" s="87">
        <v>1</v>
      </c>
      <c r="E21" s="87">
        <v>60000</v>
      </c>
      <c r="F21" s="88">
        <f t="shared" si="1"/>
        <v>60000</v>
      </c>
      <c r="G21" s="82"/>
      <c r="H21" s="82">
        <f t="shared" si="0"/>
        <v>60000</v>
      </c>
    </row>
    <row r="22" spans="1:8" x14ac:dyDescent="0.25">
      <c r="A22" s="89"/>
      <c r="B22" s="24" t="s">
        <v>37</v>
      </c>
      <c r="C22" s="83" t="s">
        <v>36</v>
      </c>
      <c r="D22" s="87">
        <v>1</v>
      </c>
      <c r="E22" s="87">
        <v>36000</v>
      </c>
      <c r="F22" s="88">
        <f t="shared" si="1"/>
        <v>36000</v>
      </c>
      <c r="G22" s="82"/>
      <c r="H22" s="82">
        <f t="shared" si="0"/>
        <v>36000</v>
      </c>
    </row>
    <row r="23" spans="1:8" ht="22.9" customHeight="1" x14ac:dyDescent="0.25">
      <c r="A23" s="22"/>
      <c r="B23" s="90" t="s">
        <v>38</v>
      </c>
      <c r="C23" s="29"/>
      <c r="D23" s="91"/>
      <c r="E23" s="91"/>
      <c r="F23" s="92">
        <f>F24+F26+F29+F31+F35+F40</f>
        <v>31182208</v>
      </c>
      <c r="G23" s="92"/>
      <c r="H23" s="92">
        <f t="shared" si="0"/>
        <v>31182208</v>
      </c>
    </row>
    <row r="24" spans="1:8" x14ac:dyDescent="0.25">
      <c r="A24" s="75">
        <v>2</v>
      </c>
      <c r="B24" s="30" t="s">
        <v>39</v>
      </c>
      <c r="C24" s="93"/>
      <c r="D24" s="94"/>
      <c r="E24" s="94"/>
      <c r="F24" s="95">
        <f>F25</f>
        <v>600000</v>
      </c>
      <c r="G24" s="95"/>
      <c r="H24" s="95">
        <f t="shared" si="0"/>
        <v>600000</v>
      </c>
    </row>
    <row r="25" spans="1:8" x14ac:dyDescent="0.25">
      <c r="A25" s="89"/>
      <c r="B25" s="24" t="s">
        <v>40</v>
      </c>
      <c r="C25" s="83" t="s">
        <v>26</v>
      </c>
      <c r="D25" s="87">
        <v>4</v>
      </c>
      <c r="E25" s="87">
        <v>150000</v>
      </c>
      <c r="F25" s="88">
        <f t="shared" si="1"/>
        <v>600000</v>
      </c>
      <c r="G25" s="82"/>
      <c r="H25" s="82">
        <f t="shared" si="0"/>
        <v>600000</v>
      </c>
    </row>
    <row r="26" spans="1:8" ht="28.9" customHeight="1" x14ac:dyDescent="0.25">
      <c r="A26" s="75">
        <v>3</v>
      </c>
      <c r="B26" s="30" t="s">
        <v>41</v>
      </c>
      <c r="C26" s="96"/>
      <c r="D26" s="97"/>
      <c r="E26" s="97"/>
      <c r="F26" s="95">
        <f>F27</f>
        <v>500000</v>
      </c>
      <c r="G26" s="95"/>
      <c r="H26" s="95">
        <f t="shared" si="0"/>
        <v>500000</v>
      </c>
    </row>
    <row r="27" spans="1:8" ht="25.5" x14ac:dyDescent="0.25">
      <c r="A27" s="79"/>
      <c r="B27" s="98" t="s">
        <v>42</v>
      </c>
      <c r="C27" s="99" t="s">
        <v>36</v>
      </c>
      <c r="D27" s="100">
        <v>1</v>
      </c>
      <c r="E27" s="100">
        <v>500000</v>
      </c>
      <c r="F27" s="84">
        <f t="shared" si="1"/>
        <v>500000</v>
      </c>
      <c r="G27" s="85"/>
      <c r="H27" s="85">
        <f t="shared" si="0"/>
        <v>500000</v>
      </c>
    </row>
    <row r="28" spans="1:8" ht="25.5" x14ac:dyDescent="0.25">
      <c r="A28" s="89"/>
      <c r="B28" s="98" t="s">
        <v>43</v>
      </c>
      <c r="C28" s="99" t="s">
        <v>36</v>
      </c>
      <c r="D28" s="100">
        <v>1</v>
      </c>
      <c r="E28" s="100">
        <v>500000</v>
      </c>
      <c r="F28" s="84">
        <f t="shared" si="1"/>
        <v>500000</v>
      </c>
      <c r="G28" s="85"/>
      <c r="H28" s="85">
        <f t="shared" si="0"/>
        <v>500000</v>
      </c>
    </row>
    <row r="29" spans="1:8" ht="27" x14ac:dyDescent="0.25">
      <c r="A29" s="75">
        <v>4</v>
      </c>
      <c r="B29" s="30" t="s">
        <v>44</v>
      </c>
      <c r="C29" s="96"/>
      <c r="D29" s="101"/>
      <c r="E29" s="101"/>
      <c r="F29" s="95">
        <f>F30</f>
        <v>28000000</v>
      </c>
      <c r="G29" s="95"/>
      <c r="H29" s="95">
        <f t="shared" si="0"/>
        <v>28000000</v>
      </c>
    </row>
    <row r="30" spans="1:8" x14ac:dyDescent="0.25">
      <c r="A30" s="79"/>
      <c r="B30" s="24" t="s">
        <v>45</v>
      </c>
      <c r="C30" s="102" t="s">
        <v>46</v>
      </c>
      <c r="D30" s="103">
        <v>28</v>
      </c>
      <c r="E30" s="103">
        <v>1000000</v>
      </c>
      <c r="F30" s="84">
        <f>D30*E30</f>
        <v>28000000</v>
      </c>
      <c r="G30" s="85"/>
      <c r="H30" s="85">
        <f t="shared" si="0"/>
        <v>28000000</v>
      </c>
    </row>
    <row r="31" spans="1:8" ht="27" x14ac:dyDescent="0.25">
      <c r="A31" s="75">
        <v>5</v>
      </c>
      <c r="B31" s="30" t="s">
        <v>47</v>
      </c>
      <c r="C31" s="96"/>
      <c r="D31" s="101"/>
      <c r="E31" s="101"/>
      <c r="F31" s="95">
        <f>F32</f>
        <v>924000</v>
      </c>
      <c r="G31" s="95"/>
      <c r="H31" s="95">
        <f t="shared" si="0"/>
        <v>924000</v>
      </c>
    </row>
    <row r="32" spans="1:8" x14ac:dyDescent="0.25">
      <c r="A32" s="79"/>
      <c r="B32" s="24" t="s">
        <v>48</v>
      </c>
      <c r="C32" s="80"/>
      <c r="D32" s="86"/>
      <c r="E32" s="86"/>
      <c r="F32" s="84">
        <f>F33+F34</f>
        <v>924000</v>
      </c>
      <c r="G32" s="85"/>
      <c r="H32" s="85">
        <f t="shared" si="0"/>
        <v>924000</v>
      </c>
    </row>
    <row r="33" spans="1:8" x14ac:dyDescent="0.25">
      <c r="A33" s="79"/>
      <c r="B33" s="24" t="s">
        <v>49</v>
      </c>
      <c r="C33" s="83" t="s">
        <v>50</v>
      </c>
      <c r="D33" s="26">
        <v>8</v>
      </c>
      <c r="E33" s="26">
        <v>63000</v>
      </c>
      <c r="F33" s="84">
        <f t="shared" si="1"/>
        <v>504000</v>
      </c>
      <c r="G33" s="85"/>
      <c r="H33" s="85">
        <f t="shared" si="0"/>
        <v>504000</v>
      </c>
    </row>
    <row r="34" spans="1:8" ht="25.5" x14ac:dyDescent="0.25">
      <c r="A34" s="89"/>
      <c r="B34" s="24" t="s">
        <v>51</v>
      </c>
      <c r="C34" s="83" t="s">
        <v>50</v>
      </c>
      <c r="D34" s="26">
        <v>8</v>
      </c>
      <c r="E34" s="26">
        <v>52500</v>
      </c>
      <c r="F34" s="84">
        <f t="shared" si="1"/>
        <v>420000</v>
      </c>
      <c r="G34" s="85"/>
      <c r="H34" s="85">
        <f t="shared" si="0"/>
        <v>420000</v>
      </c>
    </row>
    <row r="35" spans="1:8" ht="27" x14ac:dyDescent="0.25">
      <c r="A35" s="75">
        <v>6</v>
      </c>
      <c r="B35" s="30" t="s">
        <v>52</v>
      </c>
      <c r="C35" s="96"/>
      <c r="D35" s="101"/>
      <c r="E35" s="101"/>
      <c r="F35" s="23">
        <f>F36+F39</f>
        <v>952000</v>
      </c>
      <c r="G35" s="95"/>
      <c r="H35" s="95">
        <f t="shared" si="0"/>
        <v>952000</v>
      </c>
    </row>
    <row r="36" spans="1:8" x14ac:dyDescent="0.25">
      <c r="A36" s="79"/>
      <c r="B36" s="24" t="s">
        <v>62</v>
      </c>
      <c r="C36" s="80"/>
      <c r="D36" s="81"/>
      <c r="E36" s="81"/>
      <c r="F36" s="84">
        <f>F37+F38</f>
        <v>414000</v>
      </c>
      <c r="G36" s="85"/>
      <c r="H36" s="85">
        <f t="shared" si="0"/>
        <v>414000</v>
      </c>
    </row>
    <row r="37" spans="1:8" x14ac:dyDescent="0.25">
      <c r="A37" s="79"/>
      <c r="B37" s="24" t="s">
        <v>76</v>
      </c>
      <c r="C37" s="25" t="s">
        <v>53</v>
      </c>
      <c r="D37" s="26">
        <v>40</v>
      </c>
      <c r="E37" s="26">
        <v>6900</v>
      </c>
      <c r="F37" s="84">
        <f t="shared" si="1"/>
        <v>276000</v>
      </c>
      <c r="G37" s="85"/>
      <c r="H37" s="85">
        <f t="shared" si="0"/>
        <v>276000</v>
      </c>
    </row>
    <row r="38" spans="1:8" x14ac:dyDescent="0.25">
      <c r="A38" s="79"/>
      <c r="B38" s="24" t="s">
        <v>66</v>
      </c>
      <c r="C38" s="25" t="s">
        <v>53</v>
      </c>
      <c r="D38" s="26">
        <v>20</v>
      </c>
      <c r="E38" s="26">
        <v>6900</v>
      </c>
      <c r="F38" s="84">
        <f t="shared" si="1"/>
        <v>138000</v>
      </c>
      <c r="G38" s="85"/>
      <c r="H38" s="85">
        <f t="shared" si="0"/>
        <v>138000</v>
      </c>
    </row>
    <row r="39" spans="1:8" ht="55.9" customHeight="1" x14ac:dyDescent="0.25">
      <c r="A39" s="89"/>
      <c r="B39" s="104" t="s">
        <v>54</v>
      </c>
      <c r="C39" s="25" t="s">
        <v>36</v>
      </c>
      <c r="D39" s="26">
        <v>1</v>
      </c>
      <c r="E39" s="26">
        <v>538000</v>
      </c>
      <c r="F39" s="84">
        <f t="shared" si="1"/>
        <v>538000</v>
      </c>
      <c r="G39" s="85"/>
      <c r="H39" s="85">
        <f t="shared" si="0"/>
        <v>538000</v>
      </c>
    </row>
    <row r="40" spans="1:8" ht="37.9" customHeight="1" x14ac:dyDescent="0.25">
      <c r="A40" s="75">
        <v>7</v>
      </c>
      <c r="B40" s="105" t="s">
        <v>55</v>
      </c>
      <c r="C40" s="106"/>
      <c r="D40" s="107"/>
      <c r="E40" s="107"/>
      <c r="F40" s="23">
        <f>F41</f>
        <v>206208</v>
      </c>
      <c r="G40" s="108"/>
      <c r="H40" s="23">
        <f t="shared" si="0"/>
        <v>206208</v>
      </c>
    </row>
    <row r="41" spans="1:8" x14ac:dyDescent="0.25">
      <c r="A41" s="89"/>
      <c r="B41" s="24" t="s">
        <v>56</v>
      </c>
      <c r="C41" s="83" t="s">
        <v>36</v>
      </c>
      <c r="D41" s="87">
        <v>1</v>
      </c>
      <c r="E41" s="87">
        <v>206208</v>
      </c>
      <c r="F41" s="88">
        <f t="shared" si="1"/>
        <v>206208</v>
      </c>
      <c r="G41" s="82"/>
      <c r="H41" s="82">
        <f t="shared" si="0"/>
        <v>206208</v>
      </c>
    </row>
    <row r="42" spans="1:8" ht="24" customHeight="1" x14ac:dyDescent="0.25">
      <c r="A42" s="22"/>
      <c r="B42" s="90" t="s">
        <v>64</v>
      </c>
      <c r="C42" s="76"/>
      <c r="D42" s="77"/>
      <c r="E42" s="77"/>
      <c r="F42" s="92">
        <f>F10+F23</f>
        <v>34500000</v>
      </c>
      <c r="G42" s="92"/>
      <c r="H42" s="92">
        <f t="shared" si="0"/>
        <v>34500000</v>
      </c>
    </row>
    <row r="43" spans="1:8" x14ac:dyDescent="0.25">
      <c r="A43" s="31" t="s">
        <v>74</v>
      </c>
      <c r="B43" s="31"/>
      <c r="C43" s="31"/>
      <c r="D43" s="31"/>
      <c r="E43" s="31"/>
      <c r="F43" s="31"/>
      <c r="G43" s="31"/>
      <c r="H43" s="31"/>
    </row>
    <row r="44" spans="1:8" ht="33" customHeight="1" x14ac:dyDescent="0.25">
      <c r="A44" s="32" t="s">
        <v>21</v>
      </c>
      <c r="B44" s="32"/>
      <c r="C44" s="32"/>
      <c r="D44" s="32"/>
      <c r="E44" s="32"/>
      <c r="F44" s="32"/>
      <c r="G44" s="32"/>
      <c r="H44" s="32"/>
    </row>
    <row r="45" spans="1:8" x14ac:dyDescent="0.25">
      <c r="A45" s="33"/>
      <c r="B45" s="15"/>
      <c r="C45" s="15"/>
      <c r="D45" s="15"/>
      <c r="E45" s="15"/>
      <c r="F45" s="15"/>
      <c r="G45" s="15"/>
      <c r="H45" s="15"/>
    </row>
    <row r="46" spans="1:8" x14ac:dyDescent="0.25">
      <c r="A46" s="34" t="s">
        <v>68</v>
      </c>
      <c r="B46" s="34"/>
      <c r="C46" s="34"/>
      <c r="D46" s="34"/>
      <c r="E46" s="34"/>
      <c r="F46" s="34"/>
      <c r="G46" s="34"/>
      <c r="H46" s="34"/>
    </row>
    <row r="47" spans="1:8" x14ac:dyDescent="0.25">
      <c r="A47" s="35"/>
      <c r="B47" s="35" t="s">
        <v>19</v>
      </c>
      <c r="C47" s="35"/>
      <c r="D47" s="35"/>
      <c r="E47" s="35"/>
      <c r="F47" s="35"/>
      <c r="G47" s="35"/>
      <c r="H47" s="35"/>
    </row>
    <row r="48" spans="1:8" ht="15" customHeight="1" x14ac:dyDescent="0.25">
      <c r="A48" s="36" t="s">
        <v>9</v>
      </c>
      <c r="B48" s="15"/>
      <c r="C48" s="15"/>
      <c r="D48" s="15"/>
      <c r="E48" s="15"/>
      <c r="F48" s="15"/>
      <c r="G48" s="15"/>
      <c r="H48" s="15"/>
    </row>
    <row r="49" spans="1:8" x14ac:dyDescent="0.25">
      <c r="A49" s="32"/>
      <c r="B49" s="32"/>
      <c r="C49" s="32"/>
      <c r="D49" s="32"/>
      <c r="E49" s="32"/>
      <c r="F49" s="32"/>
      <c r="G49" s="32"/>
      <c r="H49" s="32"/>
    </row>
    <row r="50" spans="1:8" x14ac:dyDescent="0.25">
      <c r="A50" s="32" t="s">
        <v>10</v>
      </c>
      <c r="B50" s="32"/>
      <c r="C50" s="32"/>
      <c r="D50" s="32"/>
      <c r="E50" s="32"/>
      <c r="F50" s="32"/>
      <c r="G50" s="32"/>
      <c r="H50" s="32"/>
    </row>
    <row r="51" spans="1:8" x14ac:dyDescent="0.25">
      <c r="A51" s="32" t="s">
        <v>11</v>
      </c>
      <c r="B51" s="32"/>
      <c r="C51" s="32"/>
      <c r="D51" s="32"/>
      <c r="E51" s="32"/>
      <c r="F51" s="32"/>
      <c r="G51" s="32"/>
      <c r="H51" s="32"/>
    </row>
    <row r="52" spans="1:8" x14ac:dyDescent="0.25">
      <c r="A52" s="37"/>
      <c r="B52" s="37"/>
      <c r="C52" s="37"/>
      <c r="D52" s="37"/>
      <c r="E52" s="37"/>
      <c r="F52" s="37"/>
      <c r="G52" s="37"/>
      <c r="H52" s="37"/>
    </row>
    <row r="53" spans="1:8" x14ac:dyDescent="0.25">
      <c r="A53" s="37" t="s">
        <v>16</v>
      </c>
      <c r="B53" s="37"/>
      <c r="C53" s="37"/>
      <c r="D53" s="37"/>
      <c r="E53" s="37"/>
      <c r="F53" s="37"/>
      <c r="G53" s="37"/>
      <c r="H53" s="37"/>
    </row>
    <row r="54" spans="1:8" x14ac:dyDescent="0.25">
      <c r="A54" s="37"/>
      <c r="B54" s="37"/>
      <c r="C54" s="37"/>
      <c r="D54" s="37"/>
      <c r="E54" s="37"/>
      <c r="F54" s="37"/>
      <c r="G54" s="37"/>
      <c r="H54" s="37"/>
    </row>
    <row r="55" spans="1:8" x14ac:dyDescent="0.25">
      <c r="A55" s="37" t="s">
        <v>17</v>
      </c>
      <c r="B55" s="37"/>
      <c r="C55" s="37"/>
      <c r="D55" s="37"/>
      <c r="E55" s="37"/>
      <c r="F55" s="37"/>
      <c r="G55" s="37"/>
      <c r="H55" s="37"/>
    </row>
    <row r="56" spans="1:8" x14ac:dyDescent="0.25">
      <c r="A56" s="37"/>
      <c r="B56" s="37" t="s">
        <v>13</v>
      </c>
      <c r="C56" s="37"/>
      <c r="D56" s="37"/>
      <c r="E56" s="37"/>
      <c r="F56" s="37"/>
      <c r="G56" s="37"/>
      <c r="H56" s="37"/>
    </row>
    <row r="57" spans="1:8" x14ac:dyDescent="0.25">
      <c r="A57" s="15"/>
      <c r="B57" s="15"/>
      <c r="C57" s="37"/>
      <c r="D57" s="37"/>
      <c r="E57" s="37"/>
      <c r="F57" s="37"/>
      <c r="G57" s="37"/>
      <c r="H57" s="37"/>
    </row>
    <row r="58" spans="1:8" x14ac:dyDescent="0.25">
      <c r="A58" s="38" t="s">
        <v>14</v>
      </c>
      <c r="B58" s="15"/>
      <c r="C58" s="15"/>
      <c r="D58" s="15"/>
      <c r="E58" s="15"/>
      <c r="F58" s="15"/>
      <c r="G58" s="15"/>
      <c r="H58" s="15"/>
    </row>
    <row r="59" spans="1:8" x14ac:dyDescent="0.25">
      <c r="A59" s="38"/>
      <c r="B59" s="15"/>
      <c r="C59" s="15"/>
      <c r="D59" s="15"/>
      <c r="E59" s="15"/>
      <c r="F59" s="15"/>
      <c r="G59" s="15"/>
      <c r="H59" s="15"/>
    </row>
    <row r="60" spans="1:8" x14ac:dyDescent="0.25">
      <c r="A60" s="38" t="s">
        <v>18</v>
      </c>
      <c r="B60" s="15"/>
      <c r="C60" s="15"/>
      <c r="D60" s="15"/>
      <c r="E60" s="15"/>
      <c r="F60" s="15"/>
      <c r="G60" s="15"/>
      <c r="H60" s="15"/>
    </row>
    <row r="61" spans="1:8" x14ac:dyDescent="0.25">
      <c r="A61" s="39"/>
      <c r="B61" s="15"/>
      <c r="C61" s="15"/>
      <c r="D61" s="15"/>
      <c r="E61" s="15"/>
      <c r="F61" s="15"/>
      <c r="G61" s="15"/>
      <c r="H61" s="15"/>
    </row>
    <row r="62" spans="1:8" x14ac:dyDescent="0.25">
      <c r="A62" s="38" t="s">
        <v>15</v>
      </c>
      <c r="B62" s="15"/>
      <c r="C62" s="15"/>
      <c r="D62" s="15"/>
      <c r="E62" s="15"/>
      <c r="F62" s="15"/>
      <c r="G62" s="15"/>
      <c r="H62" s="15"/>
    </row>
    <row r="63" spans="1:8" x14ac:dyDescent="0.25">
      <c r="A63" s="38"/>
      <c r="B63" s="15"/>
      <c r="C63" s="15"/>
      <c r="D63" s="15"/>
      <c r="E63" s="15"/>
      <c r="F63" s="15"/>
      <c r="G63" s="15"/>
      <c r="H63" s="15"/>
    </row>
    <row r="64" spans="1:8" x14ac:dyDescent="0.25">
      <c r="A64" s="38" t="s">
        <v>20</v>
      </c>
      <c r="B64" s="15"/>
      <c r="C64" s="15"/>
      <c r="D64" s="15"/>
      <c r="E64" s="15"/>
      <c r="F64" s="15"/>
      <c r="G64" s="15"/>
      <c r="H64" s="15"/>
    </row>
    <row r="65" spans="1:8" x14ac:dyDescent="0.25">
      <c r="A65" s="38"/>
      <c r="B65" s="15"/>
      <c r="C65" s="15"/>
      <c r="D65" s="15"/>
      <c r="E65" s="15"/>
      <c r="F65" s="15"/>
      <c r="G65" s="15"/>
      <c r="H65" s="15"/>
    </row>
    <row r="66" spans="1:8" x14ac:dyDescent="0.25">
      <c r="A66" s="38" t="s">
        <v>15</v>
      </c>
      <c r="B66" s="15"/>
      <c r="C66" s="15"/>
      <c r="D66" s="15"/>
      <c r="E66" s="15"/>
      <c r="F66" s="15"/>
      <c r="G66" s="15"/>
      <c r="H66" s="15"/>
    </row>
    <row r="67" spans="1:8" x14ac:dyDescent="0.25">
      <c r="A67" s="38"/>
      <c r="B67" s="15"/>
      <c r="C67" s="15"/>
      <c r="D67" s="15"/>
      <c r="E67" s="15"/>
      <c r="F67" s="15"/>
      <c r="G67" s="15"/>
      <c r="H67" s="15"/>
    </row>
    <row r="68" spans="1:8" x14ac:dyDescent="0.25">
      <c r="A68" s="38" t="s">
        <v>67</v>
      </c>
      <c r="B68" s="15"/>
      <c r="C68" s="15"/>
      <c r="D68" s="15"/>
      <c r="E68" s="15"/>
      <c r="F68" s="15"/>
      <c r="G68" s="15"/>
      <c r="H68" s="15"/>
    </row>
    <row r="69" spans="1:8" x14ac:dyDescent="0.25">
      <c r="A69" s="38"/>
      <c r="B69" s="15"/>
      <c r="C69" s="15"/>
      <c r="D69" s="15"/>
      <c r="E69" s="15"/>
      <c r="F69" s="15"/>
      <c r="G69" s="15"/>
      <c r="H69" s="15"/>
    </row>
    <row r="70" spans="1:8" ht="15.75" x14ac:dyDescent="0.25">
      <c r="A70" s="3"/>
    </row>
  </sheetData>
  <mergeCells count="25">
    <mergeCell ref="A44:H44"/>
    <mergeCell ref="A46:H46"/>
    <mergeCell ref="A49:H49"/>
    <mergeCell ref="A50:H50"/>
    <mergeCell ref="A51:H51"/>
    <mergeCell ref="A29:A30"/>
    <mergeCell ref="A31:A34"/>
    <mergeCell ref="A35:A39"/>
    <mergeCell ref="A40:A41"/>
    <mergeCell ref="A43:H43"/>
    <mergeCell ref="A26:A28"/>
    <mergeCell ref="A1:H1"/>
    <mergeCell ref="A3:H3"/>
    <mergeCell ref="A5:H5"/>
    <mergeCell ref="A6:H6"/>
    <mergeCell ref="A7:H7"/>
    <mergeCell ref="A8:A9"/>
    <mergeCell ref="B8:B9"/>
    <mergeCell ref="C8:C9"/>
    <mergeCell ref="D8:D9"/>
    <mergeCell ref="E8:E9"/>
    <mergeCell ref="F8:F9"/>
    <mergeCell ref="G8:H8"/>
    <mergeCell ref="A10:A22"/>
    <mergeCell ref="A24:A25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7"/>
  <sheetViews>
    <sheetView tabSelected="1" zoomScale="80" zoomScaleNormal="80" workbookViewId="0">
      <selection sqref="A1:H65"/>
    </sheetView>
  </sheetViews>
  <sheetFormatPr defaultRowHeight="15" x14ac:dyDescent="0.25"/>
  <cols>
    <col min="1" max="1" width="5.7109375" customWidth="1"/>
    <col min="2" max="2" width="67.7109375" customWidth="1"/>
    <col min="3" max="3" width="15" customWidth="1"/>
    <col min="4" max="4" width="16.28515625" customWidth="1"/>
    <col min="5" max="5" width="18" customWidth="1"/>
    <col min="6" max="6" width="23.7109375" customWidth="1"/>
    <col min="7" max="7" width="17.28515625" customWidth="1"/>
    <col min="8" max="8" width="21.28515625" customWidth="1"/>
  </cols>
  <sheetData>
    <row r="1" spans="1:8" ht="89.25" customHeight="1" x14ac:dyDescent="0.25">
      <c r="A1" s="9" t="s">
        <v>63</v>
      </c>
      <c r="B1" s="9"/>
      <c r="C1" s="9"/>
      <c r="D1" s="9"/>
      <c r="E1" s="9"/>
      <c r="F1" s="9"/>
      <c r="G1" s="9"/>
      <c r="H1" s="9"/>
    </row>
    <row r="2" spans="1:8" ht="15.75" x14ac:dyDescent="0.25">
      <c r="A2" s="1"/>
      <c r="B2" s="40"/>
      <c r="C2" s="40"/>
      <c r="D2" s="40"/>
      <c r="E2" s="40"/>
      <c r="F2" s="40"/>
      <c r="G2" s="40"/>
      <c r="H2" s="40"/>
    </row>
    <row r="3" spans="1:8" ht="15.75" x14ac:dyDescent="0.25">
      <c r="A3" s="41" t="s">
        <v>73</v>
      </c>
      <c r="B3" s="41"/>
      <c r="C3" s="41"/>
      <c r="D3" s="41"/>
      <c r="E3" s="41"/>
      <c r="F3" s="41"/>
      <c r="G3" s="41"/>
      <c r="H3" s="41"/>
    </row>
    <row r="4" spans="1:8" ht="15.75" x14ac:dyDescent="0.25">
      <c r="A4" s="2"/>
      <c r="B4" s="42" t="s">
        <v>61</v>
      </c>
      <c r="C4" s="40"/>
      <c r="D4" s="40"/>
      <c r="E4" s="40"/>
      <c r="F4" s="40"/>
      <c r="G4" s="40"/>
      <c r="H4" s="40"/>
    </row>
    <row r="5" spans="1:8" ht="15.75" x14ac:dyDescent="0.25">
      <c r="A5" s="43" t="s">
        <v>21</v>
      </c>
      <c r="B5" s="43"/>
      <c r="C5" s="43"/>
      <c r="D5" s="43"/>
      <c r="E5" s="43"/>
      <c r="F5" s="43"/>
      <c r="G5" s="43"/>
      <c r="H5" s="43"/>
    </row>
    <row r="6" spans="1:8" ht="44.45" customHeight="1" x14ac:dyDescent="0.25">
      <c r="A6" s="44" t="s">
        <v>22</v>
      </c>
      <c r="B6" s="44"/>
      <c r="C6" s="44"/>
      <c r="D6" s="44"/>
      <c r="E6" s="44"/>
      <c r="F6" s="44"/>
      <c r="G6" s="44"/>
      <c r="H6" s="44"/>
    </row>
    <row r="7" spans="1:8" ht="15.75" x14ac:dyDescent="0.25">
      <c r="A7" s="43" t="s">
        <v>70</v>
      </c>
      <c r="B7" s="43"/>
      <c r="C7" s="43"/>
      <c r="D7" s="43"/>
      <c r="E7" s="43"/>
      <c r="F7" s="43"/>
      <c r="G7" s="43"/>
      <c r="H7" s="43"/>
    </row>
    <row r="8" spans="1:8" ht="15.75" x14ac:dyDescent="0.25">
      <c r="A8" s="45" t="s">
        <v>0</v>
      </c>
      <c r="B8" s="45" t="s">
        <v>1</v>
      </c>
      <c r="C8" s="45" t="s">
        <v>2</v>
      </c>
      <c r="D8" s="45" t="s">
        <v>3</v>
      </c>
      <c r="E8" s="45" t="s">
        <v>4</v>
      </c>
      <c r="F8" s="45" t="s">
        <v>5</v>
      </c>
      <c r="G8" s="45" t="s">
        <v>6</v>
      </c>
      <c r="H8" s="45"/>
    </row>
    <row r="9" spans="1:8" ht="47.25" x14ac:dyDescent="0.25">
      <c r="A9" s="45"/>
      <c r="B9" s="45"/>
      <c r="C9" s="45"/>
      <c r="D9" s="45"/>
      <c r="E9" s="45"/>
      <c r="F9" s="45"/>
      <c r="G9" s="46" t="s">
        <v>12</v>
      </c>
      <c r="H9" s="46" t="s">
        <v>7</v>
      </c>
    </row>
    <row r="10" spans="1:8" ht="21" customHeight="1" x14ac:dyDescent="0.25">
      <c r="A10" s="7"/>
      <c r="B10" s="47" t="s">
        <v>23</v>
      </c>
      <c r="C10" s="48"/>
      <c r="D10" s="48"/>
      <c r="E10" s="48"/>
      <c r="F10" s="49">
        <f>F12+F13+F14+F16+F17+F18+F19+F20+F21+F22</f>
        <v>4924000</v>
      </c>
      <c r="G10" s="50"/>
      <c r="H10" s="49">
        <f>F10</f>
        <v>4924000</v>
      </c>
    </row>
    <row r="11" spans="1:8" ht="15.75" x14ac:dyDescent="0.25">
      <c r="A11" s="7"/>
      <c r="B11" s="51" t="s">
        <v>24</v>
      </c>
      <c r="C11" s="52"/>
      <c r="D11" s="52"/>
      <c r="E11" s="52"/>
      <c r="F11" s="53">
        <f>F12+F13+F14</f>
        <v>1202688</v>
      </c>
      <c r="G11" s="54"/>
      <c r="H11" s="53">
        <f>F11</f>
        <v>1202688</v>
      </c>
    </row>
    <row r="12" spans="1:8" ht="15.75" x14ac:dyDescent="0.25">
      <c r="A12" s="7"/>
      <c r="B12" s="51" t="s">
        <v>25</v>
      </c>
      <c r="C12" s="55" t="s">
        <v>26</v>
      </c>
      <c r="D12" s="55">
        <v>9</v>
      </c>
      <c r="E12" s="56">
        <v>120000</v>
      </c>
      <c r="F12" s="56">
        <f t="shared" ref="F12:F22" si="0">E12*D12</f>
        <v>1080000</v>
      </c>
      <c r="G12" s="52"/>
      <c r="H12" s="56">
        <v>1080000</v>
      </c>
    </row>
    <row r="13" spans="1:8" ht="15.75" x14ac:dyDescent="0.25">
      <c r="A13" s="7"/>
      <c r="B13" s="51" t="s">
        <v>27</v>
      </c>
      <c r="C13" s="55" t="s">
        <v>26</v>
      </c>
      <c r="D13" s="55">
        <v>9</v>
      </c>
      <c r="E13" s="56">
        <v>10032</v>
      </c>
      <c r="F13" s="56">
        <f t="shared" si="0"/>
        <v>90288</v>
      </c>
      <c r="G13" s="52"/>
      <c r="H13" s="56">
        <v>90288</v>
      </c>
    </row>
    <row r="14" spans="1:8" ht="15.75" x14ac:dyDescent="0.25">
      <c r="A14" s="7"/>
      <c r="B14" s="51" t="s">
        <v>28</v>
      </c>
      <c r="C14" s="55" t="s">
        <v>26</v>
      </c>
      <c r="D14" s="55">
        <v>9</v>
      </c>
      <c r="E14" s="56">
        <v>3600</v>
      </c>
      <c r="F14" s="56">
        <f t="shared" si="0"/>
        <v>32400</v>
      </c>
      <c r="G14" s="52"/>
      <c r="H14" s="56">
        <v>32400</v>
      </c>
    </row>
    <row r="15" spans="1:8" ht="15.75" x14ac:dyDescent="0.25">
      <c r="A15" s="7"/>
      <c r="B15" s="57" t="s">
        <v>29</v>
      </c>
      <c r="C15" s="52"/>
      <c r="D15" s="55">
        <v>9</v>
      </c>
      <c r="E15" s="52"/>
      <c r="F15" s="56">
        <f>F16+F17+F18+F19</f>
        <v>3600000</v>
      </c>
      <c r="G15" s="52"/>
      <c r="H15" s="58">
        <f>F15</f>
        <v>3600000</v>
      </c>
    </row>
    <row r="16" spans="1:8" ht="15.75" x14ac:dyDescent="0.25">
      <c r="A16" s="7"/>
      <c r="B16" s="51" t="s">
        <v>30</v>
      </c>
      <c r="C16" s="55" t="s">
        <v>26</v>
      </c>
      <c r="D16" s="55">
        <v>9</v>
      </c>
      <c r="E16" s="56">
        <v>100000</v>
      </c>
      <c r="F16" s="56">
        <f t="shared" si="0"/>
        <v>900000</v>
      </c>
      <c r="G16" s="52"/>
      <c r="H16" s="56">
        <v>900000</v>
      </c>
    </row>
    <row r="17" spans="1:8" ht="15.75" x14ac:dyDescent="0.25">
      <c r="A17" s="7"/>
      <c r="B17" s="51" t="s">
        <v>31</v>
      </c>
      <c r="C17" s="55" t="s">
        <v>26</v>
      </c>
      <c r="D17" s="55">
        <v>9</v>
      </c>
      <c r="E17" s="56">
        <v>100000</v>
      </c>
      <c r="F17" s="56">
        <f t="shared" si="0"/>
        <v>900000</v>
      </c>
      <c r="G17" s="52"/>
      <c r="H17" s="56">
        <v>600000</v>
      </c>
    </row>
    <row r="18" spans="1:8" ht="15.75" x14ac:dyDescent="0.25">
      <c r="A18" s="7"/>
      <c r="B18" s="51" t="s">
        <v>32</v>
      </c>
      <c r="C18" s="55" t="s">
        <v>26</v>
      </c>
      <c r="D18" s="55">
        <v>9</v>
      </c>
      <c r="E18" s="56">
        <v>100000</v>
      </c>
      <c r="F18" s="56">
        <f t="shared" si="0"/>
        <v>900000</v>
      </c>
      <c r="G18" s="52"/>
      <c r="H18" s="56">
        <v>600000</v>
      </c>
    </row>
    <row r="19" spans="1:8" ht="15.75" x14ac:dyDescent="0.25">
      <c r="A19" s="7"/>
      <c r="B19" s="51" t="s">
        <v>33</v>
      </c>
      <c r="C19" s="55" t="s">
        <v>26</v>
      </c>
      <c r="D19" s="55">
        <v>9</v>
      </c>
      <c r="E19" s="56">
        <v>100000</v>
      </c>
      <c r="F19" s="56">
        <f t="shared" si="0"/>
        <v>900000</v>
      </c>
      <c r="G19" s="52"/>
      <c r="H19" s="56">
        <v>600000</v>
      </c>
    </row>
    <row r="20" spans="1:8" ht="15.75" x14ac:dyDescent="0.25">
      <c r="A20" s="7"/>
      <c r="B20" s="51" t="s">
        <v>34</v>
      </c>
      <c r="C20" s="55" t="s">
        <v>26</v>
      </c>
      <c r="D20" s="55">
        <v>9</v>
      </c>
      <c r="E20" s="56">
        <v>3300</v>
      </c>
      <c r="F20" s="56">
        <f t="shared" si="0"/>
        <v>29700</v>
      </c>
      <c r="G20" s="52"/>
      <c r="H20" s="56">
        <v>29700</v>
      </c>
    </row>
    <row r="21" spans="1:8" ht="15.75" x14ac:dyDescent="0.25">
      <c r="A21" s="7"/>
      <c r="B21" s="51" t="s">
        <v>35</v>
      </c>
      <c r="C21" s="55" t="s">
        <v>36</v>
      </c>
      <c r="D21" s="55">
        <v>1</v>
      </c>
      <c r="E21" s="56">
        <v>37612</v>
      </c>
      <c r="F21" s="56">
        <f t="shared" si="0"/>
        <v>37612</v>
      </c>
      <c r="G21" s="52"/>
      <c r="H21" s="56">
        <v>37312</v>
      </c>
    </row>
    <row r="22" spans="1:8" ht="15.75" x14ac:dyDescent="0.25">
      <c r="A22" s="7"/>
      <c r="B22" s="51" t="s">
        <v>37</v>
      </c>
      <c r="C22" s="55" t="s">
        <v>36</v>
      </c>
      <c r="D22" s="55">
        <v>1</v>
      </c>
      <c r="E22" s="56">
        <v>54000</v>
      </c>
      <c r="F22" s="56">
        <f t="shared" si="0"/>
        <v>54000</v>
      </c>
      <c r="G22" s="52"/>
      <c r="H22" s="56">
        <v>54000</v>
      </c>
    </row>
    <row r="23" spans="1:8" ht="15.75" x14ac:dyDescent="0.25">
      <c r="A23" s="7"/>
      <c r="B23" s="59" t="s">
        <v>38</v>
      </c>
      <c r="C23" s="60"/>
      <c r="D23" s="60"/>
      <c r="E23" s="60"/>
      <c r="F23" s="61">
        <f>F24+F26+F29+F31+F35</f>
        <v>31126000</v>
      </c>
      <c r="G23" s="60"/>
      <c r="H23" s="61">
        <f>F23</f>
        <v>31126000</v>
      </c>
    </row>
    <row r="24" spans="1:8" ht="15.75" x14ac:dyDescent="0.25">
      <c r="A24" s="7"/>
      <c r="B24" s="62" t="s">
        <v>39</v>
      </c>
      <c r="C24" s="63" t="s">
        <v>26</v>
      </c>
      <c r="D24" s="63">
        <v>4</v>
      </c>
      <c r="E24" s="64">
        <v>150000</v>
      </c>
      <c r="F24" s="65">
        <f>E24*D24</f>
        <v>600000</v>
      </c>
      <c r="G24" s="48"/>
      <c r="H24" s="64">
        <v>600000</v>
      </c>
    </row>
    <row r="25" spans="1:8" ht="15.75" x14ac:dyDescent="0.25">
      <c r="A25" s="7"/>
      <c r="B25" s="51" t="s">
        <v>40</v>
      </c>
      <c r="C25" s="55" t="s">
        <v>26</v>
      </c>
      <c r="D25" s="55">
        <v>4</v>
      </c>
      <c r="E25" s="56">
        <v>150000</v>
      </c>
      <c r="F25" s="56">
        <f>E25*D25</f>
        <v>600000</v>
      </c>
      <c r="G25" s="52"/>
      <c r="H25" s="56">
        <v>600000</v>
      </c>
    </row>
    <row r="26" spans="1:8" ht="15.75" x14ac:dyDescent="0.25">
      <c r="A26" s="7"/>
      <c r="B26" s="66" t="s">
        <v>41</v>
      </c>
      <c r="C26" s="52"/>
      <c r="D26" s="52"/>
      <c r="E26" s="52"/>
      <c r="F26" s="67">
        <f>F27</f>
        <v>750000</v>
      </c>
      <c r="G26" s="52"/>
      <c r="H26" s="53">
        <f>F26</f>
        <v>750000</v>
      </c>
    </row>
    <row r="27" spans="1:8" ht="31.5" x14ac:dyDescent="0.25">
      <c r="A27" s="7"/>
      <c r="B27" s="51" t="s">
        <v>42</v>
      </c>
      <c r="C27" s="55" t="s">
        <v>36</v>
      </c>
      <c r="D27" s="55">
        <v>1</v>
      </c>
      <c r="E27" s="56">
        <v>750000</v>
      </c>
      <c r="F27" s="56">
        <f>E27*D27</f>
        <v>750000</v>
      </c>
      <c r="G27" s="52"/>
      <c r="H27" s="56">
        <v>750000</v>
      </c>
    </row>
    <row r="28" spans="1:8" ht="31.5" x14ac:dyDescent="0.25">
      <c r="A28" s="7"/>
      <c r="B28" s="51" t="s">
        <v>43</v>
      </c>
      <c r="C28" s="55" t="s">
        <v>36</v>
      </c>
      <c r="D28" s="55">
        <v>1</v>
      </c>
      <c r="E28" s="56">
        <v>750000</v>
      </c>
      <c r="F28" s="56">
        <f>E28*D28</f>
        <v>750000</v>
      </c>
      <c r="G28" s="52"/>
      <c r="H28" s="56">
        <v>750000</v>
      </c>
    </row>
    <row r="29" spans="1:8" ht="47.25" x14ac:dyDescent="0.25">
      <c r="A29" s="7"/>
      <c r="B29" s="62" t="s">
        <v>57</v>
      </c>
      <c r="C29" s="48"/>
      <c r="D29" s="48"/>
      <c r="E29" s="48"/>
      <c r="F29" s="65">
        <f>F30</f>
        <v>28000000</v>
      </c>
      <c r="G29" s="48"/>
      <c r="H29" s="49">
        <f>F29</f>
        <v>28000000</v>
      </c>
    </row>
    <row r="30" spans="1:8" ht="15.75" x14ac:dyDescent="0.25">
      <c r="A30" s="7"/>
      <c r="B30" s="51" t="s">
        <v>45</v>
      </c>
      <c r="C30" s="55" t="s">
        <v>46</v>
      </c>
      <c r="D30" s="55">
        <v>28</v>
      </c>
      <c r="E30" s="55">
        <v>1000000</v>
      </c>
      <c r="F30" s="56">
        <f>E30*D30</f>
        <v>28000000</v>
      </c>
      <c r="G30" s="52"/>
      <c r="H30" s="68">
        <f t="shared" ref="H30:H36" si="1">F30</f>
        <v>28000000</v>
      </c>
    </row>
    <row r="31" spans="1:8" ht="31.5" x14ac:dyDescent="0.25">
      <c r="A31" s="7"/>
      <c r="B31" s="62" t="s">
        <v>58</v>
      </c>
      <c r="C31" s="48"/>
      <c r="D31" s="48"/>
      <c r="E31" s="48"/>
      <c r="F31" s="65">
        <f>F32</f>
        <v>924000</v>
      </c>
      <c r="G31" s="48"/>
      <c r="H31" s="49">
        <f t="shared" si="1"/>
        <v>924000</v>
      </c>
    </row>
    <row r="32" spans="1:8" ht="15.75" x14ac:dyDescent="0.25">
      <c r="A32" s="7"/>
      <c r="B32" s="51" t="s">
        <v>48</v>
      </c>
      <c r="C32" s="52"/>
      <c r="D32" s="52"/>
      <c r="E32" s="52"/>
      <c r="F32" s="67">
        <f>F33+F34</f>
        <v>924000</v>
      </c>
      <c r="G32" s="52"/>
      <c r="H32" s="68">
        <f t="shared" si="1"/>
        <v>924000</v>
      </c>
    </row>
    <row r="33" spans="1:8" ht="31.5" x14ac:dyDescent="0.25">
      <c r="A33" s="7"/>
      <c r="B33" s="51" t="s">
        <v>49</v>
      </c>
      <c r="C33" s="55" t="s">
        <v>50</v>
      </c>
      <c r="D33" s="55">
        <v>8</v>
      </c>
      <c r="E33" s="56">
        <v>63000</v>
      </c>
      <c r="F33" s="56">
        <f>E33*D33</f>
        <v>504000</v>
      </c>
      <c r="G33" s="52"/>
      <c r="H33" s="68">
        <f t="shared" si="1"/>
        <v>504000</v>
      </c>
    </row>
    <row r="34" spans="1:8" ht="31.5" x14ac:dyDescent="0.25">
      <c r="A34" s="7"/>
      <c r="B34" s="51" t="s">
        <v>51</v>
      </c>
      <c r="C34" s="55" t="s">
        <v>50</v>
      </c>
      <c r="D34" s="55">
        <v>8</v>
      </c>
      <c r="E34" s="56">
        <v>52500</v>
      </c>
      <c r="F34" s="56">
        <f>E34*D34</f>
        <v>420000</v>
      </c>
      <c r="G34" s="52"/>
      <c r="H34" s="68">
        <f t="shared" si="1"/>
        <v>420000</v>
      </c>
    </row>
    <row r="35" spans="1:8" ht="31.5" x14ac:dyDescent="0.25">
      <c r="A35" s="7"/>
      <c r="B35" s="62" t="s">
        <v>59</v>
      </c>
      <c r="C35" s="48"/>
      <c r="D35" s="48"/>
      <c r="E35" s="48"/>
      <c r="F35" s="65">
        <f>F36</f>
        <v>852000</v>
      </c>
      <c r="G35" s="48"/>
      <c r="H35" s="49">
        <f t="shared" si="1"/>
        <v>852000</v>
      </c>
    </row>
    <row r="36" spans="1:8" ht="15.75" x14ac:dyDescent="0.25">
      <c r="A36" s="7"/>
      <c r="B36" s="51" t="s">
        <v>65</v>
      </c>
      <c r="C36" s="52"/>
      <c r="D36" s="52"/>
      <c r="E36" s="52"/>
      <c r="F36" s="67">
        <f>F37+F38+F39</f>
        <v>852000</v>
      </c>
      <c r="G36" s="52"/>
      <c r="H36" s="68">
        <f t="shared" si="1"/>
        <v>852000</v>
      </c>
    </row>
    <row r="37" spans="1:8" ht="31.5" x14ac:dyDescent="0.25">
      <c r="A37" s="7"/>
      <c r="B37" s="69" t="s">
        <v>75</v>
      </c>
      <c r="C37" s="55" t="s">
        <v>53</v>
      </c>
      <c r="D37" s="55">
        <v>40</v>
      </c>
      <c r="E37" s="56">
        <v>6900</v>
      </c>
      <c r="F37" s="56">
        <f>E37*D37</f>
        <v>276000</v>
      </c>
      <c r="G37" s="52"/>
      <c r="H37" s="56">
        <f>F37</f>
        <v>276000</v>
      </c>
    </row>
    <row r="38" spans="1:8" ht="31.5" x14ac:dyDescent="0.25">
      <c r="A38" s="7"/>
      <c r="B38" s="69" t="s">
        <v>66</v>
      </c>
      <c r="C38" s="55" t="s">
        <v>53</v>
      </c>
      <c r="D38" s="55">
        <v>20</v>
      </c>
      <c r="E38" s="56">
        <v>6900</v>
      </c>
      <c r="F38" s="56">
        <f>E38*D38</f>
        <v>138000</v>
      </c>
      <c r="G38" s="52"/>
      <c r="H38" s="56">
        <f>F38</f>
        <v>138000</v>
      </c>
    </row>
    <row r="39" spans="1:8" ht="59.45" customHeight="1" x14ac:dyDescent="0.25">
      <c r="A39" s="7"/>
      <c r="B39" s="70" t="s">
        <v>54</v>
      </c>
      <c r="C39" s="71" t="s">
        <v>36</v>
      </c>
      <c r="D39" s="71">
        <v>1</v>
      </c>
      <c r="E39" s="72">
        <v>438000</v>
      </c>
      <c r="F39" s="56">
        <f>E39*D39</f>
        <v>438000</v>
      </c>
      <c r="G39" s="73"/>
      <c r="H39" s="72">
        <v>438000</v>
      </c>
    </row>
    <row r="40" spans="1:8" ht="41.25" customHeight="1" x14ac:dyDescent="0.25">
      <c r="A40" s="7"/>
      <c r="B40" s="59" t="s">
        <v>60</v>
      </c>
      <c r="C40" s="60"/>
      <c r="D40" s="60"/>
      <c r="E40" s="60"/>
      <c r="F40" s="61">
        <f>F10+F23</f>
        <v>36050000</v>
      </c>
      <c r="G40" s="61"/>
      <c r="H40" s="61">
        <f>F40</f>
        <v>36050000</v>
      </c>
    </row>
    <row r="41" spans="1:8" ht="15.75" x14ac:dyDescent="0.25">
      <c r="A41" s="10" t="s">
        <v>8</v>
      </c>
      <c r="B41" s="10"/>
      <c r="C41" s="10"/>
      <c r="D41" s="10"/>
      <c r="E41" s="10"/>
      <c r="F41" s="10"/>
      <c r="G41" s="10"/>
      <c r="H41" s="10"/>
    </row>
    <row r="42" spans="1:8" ht="33" customHeight="1" x14ac:dyDescent="0.25">
      <c r="A42" s="11" t="s">
        <v>21</v>
      </c>
      <c r="B42" s="11"/>
      <c r="C42" s="11"/>
      <c r="D42" s="11"/>
      <c r="E42" s="11"/>
      <c r="F42" s="11"/>
      <c r="G42" s="11"/>
      <c r="H42" s="11"/>
    </row>
    <row r="43" spans="1:8" ht="15.75" x14ac:dyDescent="0.25">
      <c r="A43" s="6"/>
      <c r="B43" s="40"/>
      <c r="C43" s="40"/>
      <c r="D43" s="40"/>
      <c r="E43" s="40"/>
      <c r="F43" s="40"/>
      <c r="G43" s="40"/>
      <c r="H43" s="40"/>
    </row>
    <row r="44" spans="1:8" ht="34.5" customHeight="1" x14ac:dyDescent="0.25">
      <c r="A44" s="12" t="s">
        <v>71</v>
      </c>
      <c r="B44" s="12"/>
      <c r="C44" s="12"/>
      <c r="D44" s="12"/>
      <c r="E44" s="12"/>
      <c r="F44" s="12"/>
      <c r="G44" s="12"/>
      <c r="H44" s="12"/>
    </row>
    <row r="45" spans="1:8" ht="15.75" x14ac:dyDescent="0.25">
      <c r="A45" s="5"/>
      <c r="B45" s="5" t="s">
        <v>19</v>
      </c>
      <c r="C45" s="5"/>
      <c r="D45" s="5"/>
      <c r="E45" s="5"/>
      <c r="F45" s="5"/>
      <c r="G45" s="5"/>
      <c r="H45" s="5"/>
    </row>
    <row r="46" spans="1:8" ht="15" customHeight="1" x14ac:dyDescent="0.25">
      <c r="A46" s="4" t="s">
        <v>9</v>
      </c>
      <c r="B46" s="40"/>
      <c r="C46" s="40"/>
      <c r="D46" s="40"/>
      <c r="E46" s="40"/>
      <c r="F46" s="40"/>
      <c r="G46" s="40"/>
      <c r="H46" s="40"/>
    </row>
    <row r="47" spans="1:8" ht="15.75" x14ac:dyDescent="0.25">
      <c r="A47" s="11" t="s">
        <v>10</v>
      </c>
      <c r="B47" s="11"/>
      <c r="C47" s="11"/>
      <c r="D47" s="11"/>
      <c r="E47" s="11"/>
      <c r="F47" s="11"/>
      <c r="G47" s="11"/>
      <c r="H47" s="11"/>
    </row>
    <row r="48" spans="1:8" ht="15.75" x14ac:dyDescent="0.25">
      <c r="A48" s="11" t="s">
        <v>11</v>
      </c>
      <c r="B48" s="11"/>
      <c r="C48" s="11"/>
      <c r="D48" s="11"/>
      <c r="E48" s="11"/>
      <c r="F48" s="11"/>
      <c r="G48" s="11"/>
      <c r="H48" s="11"/>
    </row>
    <row r="49" spans="1:8" ht="15.75" x14ac:dyDescent="0.25">
      <c r="A49" s="8"/>
      <c r="B49" s="8"/>
      <c r="C49" s="8"/>
      <c r="D49" s="8"/>
      <c r="E49" s="8"/>
      <c r="F49" s="8"/>
      <c r="G49" s="8"/>
      <c r="H49" s="8"/>
    </row>
    <row r="50" spans="1:8" ht="15.75" x14ac:dyDescent="0.25">
      <c r="A50" s="8" t="s">
        <v>16</v>
      </c>
      <c r="B50" s="8"/>
      <c r="C50" s="8"/>
      <c r="D50" s="8"/>
      <c r="E50" s="8"/>
      <c r="F50" s="8"/>
      <c r="G50" s="8"/>
      <c r="H50" s="8"/>
    </row>
    <row r="51" spans="1:8" ht="15.75" x14ac:dyDescent="0.25">
      <c r="A51" s="8"/>
      <c r="B51" s="8"/>
      <c r="C51" s="8"/>
      <c r="D51" s="8"/>
      <c r="E51" s="8"/>
      <c r="F51" s="8"/>
      <c r="G51" s="8"/>
      <c r="H51" s="8"/>
    </row>
    <row r="52" spans="1:8" ht="15.75" x14ac:dyDescent="0.25">
      <c r="A52" s="8" t="s">
        <v>17</v>
      </c>
      <c r="B52" s="8"/>
      <c r="C52" s="8"/>
      <c r="D52" s="8"/>
      <c r="E52" s="8"/>
      <c r="F52" s="8"/>
      <c r="G52" s="8"/>
      <c r="H52" s="8"/>
    </row>
    <row r="53" spans="1:8" ht="15.75" x14ac:dyDescent="0.25">
      <c r="A53" s="8"/>
      <c r="B53" s="8" t="s">
        <v>13</v>
      </c>
      <c r="C53" s="8"/>
      <c r="D53" s="8"/>
      <c r="E53" s="8"/>
      <c r="F53" s="8"/>
      <c r="G53" s="8"/>
      <c r="H53" s="8"/>
    </row>
    <row r="54" spans="1:8" ht="15.75" x14ac:dyDescent="0.25">
      <c r="A54" s="40"/>
      <c r="B54" s="40"/>
      <c r="C54" s="8"/>
      <c r="D54" s="8"/>
      <c r="E54" s="8"/>
      <c r="F54" s="8"/>
      <c r="G54" s="8"/>
      <c r="H54" s="8"/>
    </row>
    <row r="55" spans="1:8" ht="15.75" x14ac:dyDescent="0.25">
      <c r="A55" s="3" t="s">
        <v>14</v>
      </c>
      <c r="B55" s="40"/>
      <c r="C55" s="40"/>
      <c r="D55" s="40"/>
      <c r="E55" s="40"/>
      <c r="F55" s="40"/>
      <c r="G55" s="40"/>
      <c r="H55" s="40"/>
    </row>
    <row r="56" spans="1:8" ht="15.75" x14ac:dyDescent="0.25">
      <c r="A56" s="3"/>
      <c r="B56" s="40"/>
      <c r="C56" s="40"/>
      <c r="D56" s="40"/>
      <c r="E56" s="40"/>
      <c r="F56" s="40"/>
      <c r="G56" s="40"/>
      <c r="H56" s="40"/>
    </row>
    <row r="57" spans="1:8" ht="15.75" x14ac:dyDescent="0.25">
      <c r="A57" s="3" t="s">
        <v>18</v>
      </c>
      <c r="B57" s="40"/>
      <c r="C57" s="40"/>
      <c r="D57" s="40"/>
      <c r="E57" s="40"/>
      <c r="F57" s="40"/>
      <c r="G57" s="40"/>
      <c r="H57" s="40"/>
    </row>
    <row r="58" spans="1:8" ht="15.75" x14ac:dyDescent="0.25">
      <c r="A58" s="74"/>
      <c r="B58" s="40"/>
      <c r="C58" s="40"/>
      <c r="D58" s="40"/>
      <c r="E58" s="40"/>
      <c r="F58" s="40"/>
      <c r="G58" s="40"/>
      <c r="H58" s="40"/>
    </row>
    <row r="59" spans="1:8" ht="15.75" x14ac:dyDescent="0.25">
      <c r="A59" s="3" t="s">
        <v>15</v>
      </c>
      <c r="B59" s="40"/>
      <c r="C59" s="40"/>
      <c r="D59" s="40"/>
      <c r="E59" s="40"/>
      <c r="F59" s="40"/>
      <c r="G59" s="40"/>
      <c r="H59" s="40"/>
    </row>
    <row r="60" spans="1:8" ht="15.75" x14ac:dyDescent="0.25">
      <c r="A60" s="3"/>
      <c r="B60" s="40"/>
      <c r="C60" s="40"/>
      <c r="D60" s="40"/>
      <c r="E60" s="40"/>
      <c r="F60" s="40"/>
      <c r="G60" s="40"/>
      <c r="H60" s="40"/>
    </row>
    <row r="61" spans="1:8" ht="15.75" x14ac:dyDescent="0.25">
      <c r="A61" s="3" t="s">
        <v>20</v>
      </c>
      <c r="B61" s="40"/>
      <c r="C61" s="40"/>
      <c r="D61" s="40"/>
      <c r="E61" s="40"/>
      <c r="F61" s="40"/>
      <c r="G61" s="40"/>
      <c r="H61" s="40"/>
    </row>
    <row r="62" spans="1:8" ht="15.75" x14ac:dyDescent="0.25">
      <c r="A62" s="3"/>
      <c r="B62" s="40"/>
      <c r="C62" s="40"/>
      <c r="D62" s="40"/>
      <c r="E62" s="40"/>
      <c r="F62" s="40"/>
      <c r="G62" s="40"/>
      <c r="H62" s="40"/>
    </row>
    <row r="63" spans="1:8" ht="15.75" x14ac:dyDescent="0.25">
      <c r="A63" s="3" t="s">
        <v>15</v>
      </c>
      <c r="B63" s="40"/>
      <c r="C63" s="40"/>
      <c r="D63" s="40"/>
      <c r="E63" s="40"/>
      <c r="F63" s="40"/>
      <c r="G63" s="40"/>
      <c r="H63" s="40"/>
    </row>
    <row r="64" spans="1:8" ht="15.75" x14ac:dyDescent="0.25">
      <c r="A64" s="3"/>
      <c r="B64" s="40"/>
      <c r="C64" s="40"/>
      <c r="D64" s="40"/>
      <c r="E64" s="40"/>
      <c r="F64" s="40"/>
      <c r="G64" s="40"/>
      <c r="H64" s="40"/>
    </row>
    <row r="65" spans="1:8" ht="15.75" x14ac:dyDescent="0.25">
      <c r="A65" s="3" t="s">
        <v>67</v>
      </c>
      <c r="B65" s="40"/>
      <c r="C65" s="40"/>
      <c r="D65" s="40"/>
      <c r="E65" s="40"/>
      <c r="F65" s="40"/>
      <c r="G65" s="40"/>
      <c r="H65" s="40"/>
    </row>
    <row r="66" spans="1:8" ht="15.75" x14ac:dyDescent="0.25">
      <c r="A66" s="3"/>
    </row>
    <row r="67" spans="1:8" ht="15.75" x14ac:dyDescent="0.25">
      <c r="A67" s="3"/>
    </row>
  </sheetData>
  <mergeCells count="17">
    <mergeCell ref="A42:H42"/>
    <mergeCell ref="A44:H44"/>
    <mergeCell ref="A47:H47"/>
    <mergeCell ref="A48:H48"/>
    <mergeCell ref="A41:H41"/>
    <mergeCell ref="F8:F9"/>
    <mergeCell ref="G8:H8"/>
    <mergeCell ref="A1:H1"/>
    <mergeCell ref="A3:H3"/>
    <mergeCell ref="A5:H5"/>
    <mergeCell ref="A6:H6"/>
    <mergeCell ref="A7:H7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 г</vt:lpstr>
      <vt:lpstr>2024 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Сарбалина Асель</cp:lastModifiedBy>
  <cp:lastPrinted>2023-09-28T10:08:14Z</cp:lastPrinted>
  <dcterms:created xsi:type="dcterms:W3CDTF">2021-01-27T10:48:44Z</dcterms:created>
  <dcterms:modified xsi:type="dcterms:W3CDTF">2023-09-28T10:14:02Z</dcterms:modified>
</cp:coreProperties>
</file>