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РОЕКТЫ 20223\МИОР\ГААО\ио\"/>
    </mc:Choice>
  </mc:AlternateContent>
  <xr:revisionPtr revIDLastSave="0" documentId="13_ncr:1_{1F1E4C87-E9DE-4DD1-A9EA-DB4D648633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 г" sheetId="3" r:id="rId1"/>
    <sheet name="2024 г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6" i="3"/>
  <c r="H41" i="4"/>
  <c r="F41" i="4"/>
  <c r="H40" i="4"/>
  <c r="F40" i="4"/>
  <c r="H39" i="4"/>
  <c r="F39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F29" i="4"/>
  <c r="F28" i="4"/>
  <c r="H27" i="4"/>
  <c r="F27" i="4"/>
  <c r="F26" i="4"/>
  <c r="F25" i="4"/>
  <c r="H24" i="4"/>
  <c r="F24" i="4"/>
  <c r="H23" i="4"/>
  <c r="F23" i="4"/>
  <c r="H22" i="4"/>
  <c r="F22" i="4"/>
  <c r="H21" i="4"/>
  <c r="F21" i="4"/>
  <c r="F20" i="4"/>
  <c r="F19" i="4"/>
  <c r="F18" i="4"/>
  <c r="F17" i="4"/>
  <c r="H16" i="4"/>
  <c r="F15" i="4"/>
  <c r="F14" i="4"/>
  <c r="F13" i="4"/>
  <c r="H12" i="4"/>
  <c r="F12" i="4"/>
  <c r="H11" i="4"/>
  <c r="F11" i="4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H15" i="3"/>
  <c r="F15" i="3"/>
  <c r="H14" i="3"/>
  <c r="F14" i="3"/>
  <c r="H13" i="3"/>
  <c r="F13" i="3"/>
  <c r="H12" i="3"/>
  <c r="F12" i="3"/>
  <c r="H11" i="3"/>
  <c r="F11" i="3"/>
</calcChain>
</file>

<file path=xl/sharedStrings.xml><?xml version="1.0" encoding="utf-8"?>
<sst xmlns="http://schemas.openxmlformats.org/spreadsheetml/2006/main" count="168" uniqueCount="79">
  <si>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</si>
  <si>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</si>
  <si>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</si>
  <si>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</si>
  <si>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</si>
  <si>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</si>
  <si>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</si>
  <si>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</si>
  <si>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</si>
  <si>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</si>
  <si>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</si>
  <si>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</si>
  <si>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</si>
  <si>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</si>
  <si>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>Директор Департамента управления проектами</t>
  </si>
  <si>
    <t>Главный менеджер Депаратмента управления проектами</t>
  </si>
  <si>
    <t>И. о. Председателя Правления</t>
  </si>
  <si>
    <t>______________  А. А. Ашкин</t>
  </si>
  <si>
    <t>______________Ахатаева Р. А.</t>
  </si>
  <si>
    <t xml:space="preserve">                                                   МП</t>
  </si>
  <si>
    <t>______________Байжиенова А.М.</t>
  </si>
  <si>
    <t xml:space="preserve">Административные затраты: </t>
  </si>
  <si>
    <t>1.заработная плата, в том числе:</t>
  </si>
  <si>
    <t>Руководитель проекта</t>
  </si>
  <si>
    <t>месяц</t>
  </si>
  <si>
    <t>2. Социальный налог и социальные отчисления</t>
  </si>
  <si>
    <t>3. Отчисления на обязательное медицинское страхование</t>
  </si>
  <si>
    <t>Выплаты физ.лицам по договорам ГПХ, в т.ч.:</t>
  </si>
  <si>
    <t>Эксперт по финансовому контролю (бухгалтер)</t>
  </si>
  <si>
    <t>Менеджер по проектному менеджменту - 1</t>
  </si>
  <si>
    <t>Менеджер по проектному менеджменту - 2</t>
  </si>
  <si>
    <t>Специалист по связям с общественностью</t>
  </si>
  <si>
    <t>5. банковские услуги</t>
  </si>
  <si>
    <t>7.канцелярские товары</t>
  </si>
  <si>
    <t>услуга</t>
  </si>
  <si>
    <t>9. почтово-курьерские расходы</t>
  </si>
  <si>
    <t>Прямые расходы:</t>
  </si>
  <si>
    <t>Мероприятие 1. Организация работы Колл-центра и МОСРП</t>
  </si>
  <si>
    <t>1.Услуги по организации работы колл-центра</t>
  </si>
  <si>
    <t>Мероприятие 2.Создание информационного ресурса</t>
  </si>
  <si>
    <t>Расходы по оплате работ и  услуг, оказываемых юридическими и физическими лицами, в том числе:</t>
  </si>
  <si>
    <t>1.Услуги по созданию, технической поддержке  и продвижению информационного ресурса</t>
  </si>
  <si>
    <t>Мероприятие 2.Подписание договоров и финансирование (без перевода денежных средств непосредственно получателям малых грантов</t>
  </si>
  <si>
    <t>Выплаты по малым грантам</t>
  </si>
  <si>
    <t>штук</t>
  </si>
  <si>
    <t>Мероприятие 3. Организация консультативной (менторской) поддержки молодежи</t>
  </si>
  <si>
    <t>работы и услуги физических лиц, в том числе:</t>
  </si>
  <si>
    <t>Услуги менторской поддержки (3,5 проекта*3 мес*6000 тг*8 менторов)</t>
  </si>
  <si>
    <t>человек</t>
  </si>
  <si>
    <t>Транспортные расходы менторов для встречи с проектами (3 месяца*3,5 проекта*5 000-6 000 тг.) У 1 ментора 3,5 проекта)</t>
  </si>
  <si>
    <t>Мероприятие 4.Организация мониторинга реализации молодёжных проектов, получивших малые гранты</t>
  </si>
  <si>
    <t>день</t>
  </si>
  <si>
    <t>2. расходы по аренде транспорта для проведения мониторинга реализации малых грантов (10 выездов в среднем по 39 000-60 000 тенге)</t>
  </si>
  <si>
    <t>Мероприятие 5.Организация и проведение информационно-разъяснительной кампании</t>
  </si>
  <si>
    <t>1.Полиграфические и рекламные услуги</t>
  </si>
  <si>
    <t>Мероприятие 3.Подписание договоров и финансирование (без перевода денежных средств непосредственно получателям малых грантов</t>
  </si>
  <si>
    <t>Мероприятие 4. Организация консультативной (менторской) поддержки молодежи</t>
  </si>
  <si>
    <t>Мероприятие 5.Организация мониторинга реализации молодёжных проектов, получивших малые гранты</t>
  </si>
  <si>
    <t>Итого за 2024 год:</t>
  </si>
  <si>
    <t xml:space="preserve">                             (согласно  заявке на предоставление государственного  гранта)</t>
  </si>
  <si>
    <t>1 расходы на служебные командировки в районы, в том числе:</t>
  </si>
  <si>
    <r>
      <t>-                  суточные (10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командировок по 2 дня каждая у 2 человек по 2 МРП)</t>
    </r>
  </si>
  <si>
    <t xml:space="preserve">                                                                                                                                                                 Приложение № 2 
                                                                                                                                                                    к Договору о предоставлении государственного гранта 
                                                                                                                                                                от «       »   сентября   2023  года №____</t>
  </si>
  <si>
    <t>2023 год</t>
  </si>
  <si>
    <t>Итого за 2023 год</t>
  </si>
  <si>
    <t>2024 год</t>
  </si>
  <si>
    <t>2 расходы на служебные командировки в районы, в том числе:</t>
  </si>
  <si>
    <r>
      <t>-                  суточные ( 10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командировок по 2 дня каждая у 2 человек по 2 МРП)</t>
    </r>
  </si>
  <si>
    <t xml:space="preserve"> проживание (10 командировок по 1 дню каждая у 2 человек по 2 МРП)</t>
  </si>
  <si>
    <t>Тема гранта: «Реализация проекта по развитию молодежного корпуса  «ZHAS PROJECT» в Алматинской и Абайской областях»</t>
  </si>
  <si>
    <t>Грантополучатель:  Обьединение юридических лиц «Гражданский Альянс Алматинской области»</t>
  </si>
  <si>
    <t>______________Жунусова Н.И.</t>
  </si>
  <si>
    <t>Сумма гранта:  36 050 000 (тридцать шесть миллионов пятьдесят тысяч) тенге</t>
  </si>
  <si>
    <t>Сумма гранта: 34 500 000 (тридцать четыре миллиона пятьсот тысяч) тенге</t>
  </si>
  <si>
    <t>Грантополучатель: Обьединение юридических лиц в форме ассоциации «Гражданский Альянс Алматинской области»</t>
  </si>
  <si>
    <t>Исполнительный директор _________________ Алғожа Е.Т.</t>
  </si>
  <si>
    <t>Грантополучатель: Обьединение юридических лиц в форме ассоциации  «Гражданский Альянс Алматинской области»</t>
  </si>
  <si>
    <t>Смета расходов по реализации социального проекта на 2023 год</t>
  </si>
  <si>
    <t>Смета расходов по реализации социального проекта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</si>
</sst>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top" wrapText="1"/>
    </xf>
    <xf numFmtId="3" fontId="6" fillId="6" borderId="1" xfId="0" applyNumberFormat="1" applyFont="1" applyFill="1" applyBorder="1" applyAlignment="1">
      <alignment vertical="top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top" wrapText="1"/>
    </xf>
    <xf numFmtId="3" fontId="10" fillId="6" borderId="1" xfId="0" applyNumberFormat="1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top" wrapText="1"/>
    </xf>
    <xf numFmtId="3" fontId="4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3" fontId="13" fillId="6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indent="10"/>
    </xf>
    <xf numFmtId="0" fontId="4" fillId="3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13" fillId="6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3" fontId="5" fillId="6" borderId="1" xfId="0" applyNumberFormat="1" applyFont="1" applyFill="1" applyBorder="1" applyAlignment="1">
      <alignment wrapText="1"/>
    </xf>
    <xf numFmtId="3" fontId="13" fillId="3" borderId="1" xfId="0" applyNumberFormat="1" applyFont="1" applyFill="1" applyBorder="1" applyAlignment="1">
      <alignment wrapText="1"/>
    </xf>
    <xf numFmtId="3" fontId="7" fillId="4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3" fontId="13" fillId="5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3" fontId="17" fillId="4" borderId="1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="90" zoomScaleNormal="90" workbookViewId="0">
      <selection activeCell="C8" sqref="C8:C9"/>
    </sheetView>
  </sheetViews>
  <sheetFormatPr defaultRowHeight="15" x14ac:dyDescent="0.25"/>
  <cols>
    <col min="1" max="1" width="5.7109375" customWidth="1"/>
    <col min="2" max="2" width="67.7109375" customWidth="1"/>
    <col min="3" max="3" width="15" customWidth="1"/>
    <col min="4" max="4" width="16.28515625" customWidth="1"/>
    <col min="5" max="5" width="18" customWidth="1"/>
    <col min="6" max="6" width="23.7109375" customWidth="1"/>
    <col min="7" max="7" width="17.28515625" customWidth="1"/>
    <col min="8" max="8" width="21.28515625" customWidth="1"/>
  </cols>
  <sheetData>
    <row r="1" spans="1:8" ht="66" customHeight="1" x14ac:dyDescent="0.25">
      <c r="A1" s="75" t="s">
        <v>62</v>
      </c>
      <c r="B1" s="75"/>
      <c r="C1" s="75"/>
      <c r="D1" s="75"/>
      <c r="E1" s="75"/>
      <c r="F1" s="75"/>
      <c r="G1" s="75"/>
      <c r="H1" s="75"/>
    </row>
    <row r="2" spans="1:8" ht="15.75" x14ac:dyDescent="0.25">
      <c r="A2" s="1"/>
    </row>
    <row r="3" spans="1:8" ht="18.75" x14ac:dyDescent="0.25">
      <c r="A3" s="76" t="s">
        <v>77</v>
      </c>
      <c r="B3" s="76"/>
      <c r="C3" s="76"/>
      <c r="D3" s="76"/>
      <c r="E3" s="76"/>
      <c r="F3" s="76"/>
      <c r="G3" s="76"/>
      <c r="H3" s="76"/>
    </row>
    <row r="4" spans="1:8" ht="18.75" x14ac:dyDescent="0.3">
      <c r="A4" s="2"/>
      <c r="B4" s="7" t="s">
        <v>59</v>
      </c>
    </row>
    <row r="5" spans="1:8" ht="18.75" x14ac:dyDescent="0.25">
      <c r="A5" s="77" t="s">
        <v>74</v>
      </c>
      <c r="B5" s="77"/>
      <c r="C5" s="77"/>
      <c r="D5" s="77"/>
      <c r="E5" s="77"/>
      <c r="F5" s="77"/>
      <c r="G5" s="77"/>
      <c r="H5" s="77"/>
    </row>
    <row r="6" spans="1:8" ht="29.45" customHeight="1" x14ac:dyDescent="0.25">
      <c r="A6" s="78" t="s">
        <v>69</v>
      </c>
      <c r="B6" s="78"/>
      <c r="C6" s="78"/>
      <c r="D6" s="78"/>
      <c r="E6" s="78"/>
      <c r="F6" s="78"/>
      <c r="G6" s="78"/>
      <c r="H6" s="78"/>
    </row>
    <row r="7" spans="1:8" ht="18.75" x14ac:dyDescent="0.25">
      <c r="A7" s="77" t="s">
        <v>73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9" t="s">
        <v>0</v>
      </c>
      <c r="B8" s="79" t="s">
        <v>1</v>
      </c>
      <c r="C8" s="79" t="s">
        <v>2</v>
      </c>
      <c r="D8" s="79" t="s">
        <v>3</v>
      </c>
      <c r="E8" s="79" t="s">
        <v>4</v>
      </c>
      <c r="F8" s="79" t="s">
        <v>5</v>
      </c>
      <c r="G8" s="79" t="s">
        <v>6</v>
      </c>
      <c r="H8" s="79"/>
    </row>
    <row r="9" spans="1:8" ht="56.25" x14ac:dyDescent="0.25">
      <c r="A9" s="79"/>
      <c r="B9" s="79"/>
      <c r="C9" s="79"/>
      <c r="D9" s="79"/>
      <c r="E9" s="79"/>
      <c r="F9" s="79"/>
      <c r="G9" s="56" t="s">
        <v>12</v>
      </c>
      <c r="H9" s="56" t="s">
        <v>7</v>
      </c>
    </row>
    <row r="10" spans="1:8" ht="22.5" x14ac:dyDescent="0.25">
      <c r="A10" s="57"/>
      <c r="B10" s="80" t="s">
        <v>63</v>
      </c>
      <c r="C10" s="81"/>
      <c r="D10" s="81"/>
      <c r="E10" s="81"/>
      <c r="F10" s="81"/>
      <c r="G10" s="81"/>
      <c r="H10" s="82"/>
    </row>
    <row r="11" spans="1:8" ht="18.75" x14ac:dyDescent="0.25">
      <c r="A11" s="72">
        <v>1</v>
      </c>
      <c r="B11" s="27" t="s">
        <v>21</v>
      </c>
      <c r="C11" s="22"/>
      <c r="D11" s="23"/>
      <c r="E11" s="23"/>
      <c r="F11" s="24">
        <f>F13+F14+F15+F17+F18+F19+F20+F21+F22+F23</f>
        <v>3317792</v>
      </c>
      <c r="G11" s="24"/>
      <c r="H11" s="24">
        <f>F11</f>
        <v>3317792</v>
      </c>
    </row>
    <row r="12" spans="1:8" ht="18.75" x14ac:dyDescent="0.25">
      <c r="A12" s="73"/>
      <c r="B12" s="10" t="s">
        <v>22</v>
      </c>
      <c r="C12" s="9"/>
      <c r="D12" s="17"/>
      <c r="E12" s="17"/>
      <c r="F12" s="18">
        <f>F13+F14+F15</f>
        <v>801792</v>
      </c>
      <c r="G12" s="18"/>
      <c r="H12" s="18">
        <f t="shared" ref="H12:H43" si="0">F12</f>
        <v>801792</v>
      </c>
    </row>
    <row r="13" spans="1:8" ht="18.75" x14ac:dyDescent="0.25">
      <c r="A13" s="73"/>
      <c r="B13" s="10" t="s">
        <v>23</v>
      </c>
      <c r="C13" s="11" t="s">
        <v>24</v>
      </c>
      <c r="D13" s="12">
        <v>4</v>
      </c>
      <c r="E13" s="12">
        <v>180000</v>
      </c>
      <c r="F13" s="19">
        <f>D13*E13</f>
        <v>720000</v>
      </c>
      <c r="G13" s="18"/>
      <c r="H13" s="18">
        <f t="shared" si="0"/>
        <v>720000</v>
      </c>
    </row>
    <row r="14" spans="1:8" ht="24.6" customHeight="1" x14ac:dyDescent="0.3">
      <c r="A14" s="73"/>
      <c r="B14" s="10" t="s">
        <v>25</v>
      </c>
      <c r="C14" s="11" t="s">
        <v>24</v>
      </c>
      <c r="D14" s="46">
        <v>4</v>
      </c>
      <c r="E14" s="46">
        <v>15048</v>
      </c>
      <c r="F14" s="50">
        <f t="shared" ref="F14:F42" si="1">D14*E14</f>
        <v>60192</v>
      </c>
      <c r="G14" s="51"/>
      <c r="H14" s="51">
        <f t="shared" si="0"/>
        <v>60192</v>
      </c>
    </row>
    <row r="15" spans="1:8" ht="26.45" customHeight="1" x14ac:dyDescent="0.3">
      <c r="A15" s="73"/>
      <c r="B15" s="10" t="s">
        <v>26</v>
      </c>
      <c r="C15" s="11" t="s">
        <v>24</v>
      </c>
      <c r="D15" s="46">
        <v>4</v>
      </c>
      <c r="E15" s="46">
        <v>5400</v>
      </c>
      <c r="F15" s="50">
        <f t="shared" si="1"/>
        <v>21600</v>
      </c>
      <c r="G15" s="51"/>
      <c r="H15" s="51">
        <f t="shared" si="0"/>
        <v>21600</v>
      </c>
    </row>
    <row r="16" spans="1:8" ht="25.9" customHeight="1" x14ac:dyDescent="0.3">
      <c r="A16" s="73"/>
      <c r="B16" s="8" t="s">
        <v>27</v>
      </c>
      <c r="C16" s="9"/>
      <c r="D16" s="55"/>
      <c r="E16" s="55"/>
      <c r="F16" s="50">
        <f>F17+F18+F19+F20</f>
        <v>2400000</v>
      </c>
      <c r="G16" s="51"/>
      <c r="H16" s="51">
        <f>F16</f>
        <v>2400000</v>
      </c>
    </row>
    <row r="17" spans="1:8" ht="25.15" customHeight="1" x14ac:dyDescent="0.3">
      <c r="A17" s="73"/>
      <c r="B17" s="10" t="s">
        <v>28</v>
      </c>
      <c r="C17" s="11" t="s">
        <v>24</v>
      </c>
      <c r="D17" s="46">
        <v>4</v>
      </c>
      <c r="E17" s="46">
        <v>150000</v>
      </c>
      <c r="F17" s="50">
        <f t="shared" si="1"/>
        <v>600000</v>
      </c>
      <c r="G17" s="51"/>
      <c r="H17" s="51">
        <f t="shared" si="0"/>
        <v>600000</v>
      </c>
    </row>
    <row r="18" spans="1:8" ht="18.600000000000001" customHeight="1" x14ac:dyDescent="0.25">
      <c r="A18" s="73"/>
      <c r="B18" s="10" t="s">
        <v>29</v>
      </c>
      <c r="C18" s="11" t="s">
        <v>24</v>
      </c>
      <c r="D18" s="12">
        <v>4</v>
      </c>
      <c r="E18" s="12">
        <v>150000</v>
      </c>
      <c r="F18" s="19">
        <f t="shared" si="1"/>
        <v>600000</v>
      </c>
      <c r="G18" s="18"/>
      <c r="H18" s="18">
        <f t="shared" si="0"/>
        <v>600000</v>
      </c>
    </row>
    <row r="19" spans="1:8" ht="24.6" customHeight="1" x14ac:dyDescent="0.25">
      <c r="A19" s="73"/>
      <c r="B19" s="10" t="s">
        <v>30</v>
      </c>
      <c r="C19" s="11" t="s">
        <v>24</v>
      </c>
      <c r="D19" s="12">
        <v>4</v>
      </c>
      <c r="E19" s="12">
        <v>150000</v>
      </c>
      <c r="F19" s="19">
        <f t="shared" si="1"/>
        <v>600000</v>
      </c>
      <c r="G19" s="18"/>
      <c r="H19" s="18">
        <f t="shared" si="0"/>
        <v>600000</v>
      </c>
    </row>
    <row r="20" spans="1:8" ht="22.9" customHeight="1" x14ac:dyDescent="0.25">
      <c r="A20" s="73"/>
      <c r="B20" s="10" t="s">
        <v>31</v>
      </c>
      <c r="C20" s="11" t="s">
        <v>24</v>
      </c>
      <c r="D20" s="12">
        <v>4</v>
      </c>
      <c r="E20" s="12">
        <v>150000</v>
      </c>
      <c r="F20" s="19">
        <f t="shared" si="1"/>
        <v>600000</v>
      </c>
      <c r="G20" s="18"/>
      <c r="H20" s="18">
        <f t="shared" si="0"/>
        <v>600000</v>
      </c>
    </row>
    <row r="21" spans="1:8" ht="18.75" x14ac:dyDescent="0.25">
      <c r="A21" s="73"/>
      <c r="B21" s="10" t="s">
        <v>32</v>
      </c>
      <c r="C21" s="11" t="s">
        <v>24</v>
      </c>
      <c r="D21" s="12">
        <v>4</v>
      </c>
      <c r="E21" s="12">
        <v>5000</v>
      </c>
      <c r="F21" s="19">
        <f t="shared" si="1"/>
        <v>20000</v>
      </c>
      <c r="G21" s="18"/>
      <c r="H21" s="18">
        <f t="shared" si="0"/>
        <v>20000</v>
      </c>
    </row>
    <row r="22" spans="1:8" ht="18.75" x14ac:dyDescent="0.25">
      <c r="A22" s="73"/>
      <c r="B22" s="10" t="s">
        <v>33</v>
      </c>
      <c r="C22" s="11" t="s">
        <v>34</v>
      </c>
      <c r="D22" s="12">
        <v>1</v>
      </c>
      <c r="E22" s="12">
        <v>60000</v>
      </c>
      <c r="F22" s="19">
        <f t="shared" si="1"/>
        <v>60000</v>
      </c>
      <c r="G22" s="18"/>
      <c r="H22" s="18">
        <f t="shared" si="0"/>
        <v>60000</v>
      </c>
    </row>
    <row r="23" spans="1:8" ht="18.75" x14ac:dyDescent="0.25">
      <c r="A23" s="74"/>
      <c r="B23" s="10" t="s">
        <v>35</v>
      </c>
      <c r="C23" s="11" t="s">
        <v>34</v>
      </c>
      <c r="D23" s="12">
        <v>1</v>
      </c>
      <c r="E23" s="12">
        <v>36000</v>
      </c>
      <c r="F23" s="19">
        <f t="shared" si="1"/>
        <v>36000</v>
      </c>
      <c r="G23" s="18"/>
      <c r="H23" s="18">
        <f t="shared" si="0"/>
        <v>36000</v>
      </c>
    </row>
    <row r="24" spans="1:8" ht="22.9" customHeight="1" x14ac:dyDescent="0.3">
      <c r="A24" s="56"/>
      <c r="B24" s="36" t="s">
        <v>36</v>
      </c>
      <c r="C24" s="37"/>
      <c r="D24" s="38"/>
      <c r="E24" s="38"/>
      <c r="F24" s="35">
        <f>F25+F27+F30+F32+F36+F41</f>
        <v>31182208</v>
      </c>
      <c r="G24" s="35"/>
      <c r="H24" s="35">
        <f t="shared" si="0"/>
        <v>31182208</v>
      </c>
    </row>
    <row r="25" spans="1:8" ht="39" x14ac:dyDescent="0.3">
      <c r="A25" s="72">
        <v>2</v>
      </c>
      <c r="B25" s="21" t="s">
        <v>37</v>
      </c>
      <c r="C25" s="25"/>
      <c r="D25" s="26"/>
      <c r="E25" s="26"/>
      <c r="F25" s="32">
        <f>F26</f>
        <v>600000</v>
      </c>
      <c r="G25" s="32"/>
      <c r="H25" s="32">
        <f t="shared" si="0"/>
        <v>600000</v>
      </c>
    </row>
    <row r="26" spans="1:8" ht="18.75" x14ac:dyDescent="0.25">
      <c r="A26" s="74"/>
      <c r="B26" s="10" t="s">
        <v>38</v>
      </c>
      <c r="C26" s="11" t="s">
        <v>24</v>
      </c>
      <c r="D26" s="12">
        <v>4</v>
      </c>
      <c r="E26" s="12">
        <v>150000</v>
      </c>
      <c r="F26" s="19">
        <f t="shared" si="1"/>
        <v>600000</v>
      </c>
      <c r="G26" s="18"/>
      <c r="H26" s="18">
        <f t="shared" si="0"/>
        <v>600000</v>
      </c>
    </row>
    <row r="27" spans="1:8" ht="28.9" customHeight="1" x14ac:dyDescent="0.3">
      <c r="A27" s="72">
        <v>3</v>
      </c>
      <c r="B27" s="21" t="s">
        <v>39</v>
      </c>
      <c r="C27" s="22"/>
      <c r="D27" s="23"/>
      <c r="E27" s="23"/>
      <c r="F27" s="32">
        <f>F28</f>
        <v>500000</v>
      </c>
      <c r="G27" s="32"/>
      <c r="H27" s="32">
        <f t="shared" si="0"/>
        <v>500000</v>
      </c>
    </row>
    <row r="28" spans="1:8" ht="37.5" x14ac:dyDescent="0.3">
      <c r="A28" s="73"/>
      <c r="B28" s="13" t="s">
        <v>40</v>
      </c>
      <c r="C28" s="14" t="s">
        <v>34</v>
      </c>
      <c r="D28" s="52">
        <v>1</v>
      </c>
      <c r="E28" s="52">
        <v>500000</v>
      </c>
      <c r="F28" s="50">
        <f t="shared" si="1"/>
        <v>500000</v>
      </c>
      <c r="G28" s="51"/>
      <c r="H28" s="51">
        <f t="shared" si="0"/>
        <v>500000</v>
      </c>
    </row>
    <row r="29" spans="1:8" ht="37.5" x14ac:dyDescent="0.3">
      <c r="A29" s="74"/>
      <c r="B29" s="13" t="s">
        <v>41</v>
      </c>
      <c r="C29" s="14" t="s">
        <v>34</v>
      </c>
      <c r="D29" s="52">
        <v>1</v>
      </c>
      <c r="E29" s="52">
        <v>500000</v>
      </c>
      <c r="F29" s="50">
        <f t="shared" si="1"/>
        <v>500000</v>
      </c>
      <c r="G29" s="51"/>
      <c r="H29" s="51">
        <f t="shared" si="0"/>
        <v>500000</v>
      </c>
    </row>
    <row r="30" spans="1:8" ht="58.5" x14ac:dyDescent="0.3">
      <c r="A30" s="72">
        <v>4</v>
      </c>
      <c r="B30" s="21" t="s">
        <v>42</v>
      </c>
      <c r="C30" s="22"/>
      <c r="D30" s="53"/>
      <c r="E30" s="53"/>
      <c r="F30" s="32">
        <f>F31</f>
        <v>28000000</v>
      </c>
      <c r="G30" s="32"/>
      <c r="H30" s="32">
        <f t="shared" si="0"/>
        <v>28000000</v>
      </c>
    </row>
    <row r="31" spans="1:8" ht="18.75" x14ac:dyDescent="0.3">
      <c r="A31" s="73"/>
      <c r="B31" s="10" t="s">
        <v>43</v>
      </c>
      <c r="C31" s="31" t="s">
        <v>44</v>
      </c>
      <c r="D31" s="54">
        <v>28</v>
      </c>
      <c r="E31" s="54">
        <v>1000000</v>
      </c>
      <c r="F31" s="50">
        <f>D31*E31</f>
        <v>28000000</v>
      </c>
      <c r="G31" s="51"/>
      <c r="H31" s="51">
        <f t="shared" si="0"/>
        <v>28000000</v>
      </c>
    </row>
    <row r="32" spans="1:8" ht="39" x14ac:dyDescent="0.3">
      <c r="A32" s="72">
        <v>5</v>
      </c>
      <c r="B32" s="21" t="s">
        <v>45</v>
      </c>
      <c r="C32" s="22"/>
      <c r="D32" s="53"/>
      <c r="E32" s="53"/>
      <c r="F32" s="32">
        <f>F33</f>
        <v>924000</v>
      </c>
      <c r="G32" s="32"/>
      <c r="H32" s="32">
        <f t="shared" si="0"/>
        <v>924000</v>
      </c>
    </row>
    <row r="33" spans="1:8" ht="18.75" x14ac:dyDescent="0.3">
      <c r="A33" s="73"/>
      <c r="B33" s="10" t="s">
        <v>46</v>
      </c>
      <c r="C33" s="9"/>
      <c r="D33" s="55"/>
      <c r="E33" s="55"/>
      <c r="F33" s="50">
        <f>F34+F35</f>
        <v>924000</v>
      </c>
      <c r="G33" s="51"/>
      <c r="H33" s="51">
        <f t="shared" si="0"/>
        <v>924000</v>
      </c>
    </row>
    <row r="34" spans="1:8" ht="37.5" x14ac:dyDescent="0.3">
      <c r="A34" s="73"/>
      <c r="B34" s="10" t="s">
        <v>47</v>
      </c>
      <c r="C34" s="11" t="s">
        <v>48</v>
      </c>
      <c r="D34" s="46">
        <v>8</v>
      </c>
      <c r="E34" s="46">
        <v>63000</v>
      </c>
      <c r="F34" s="50">
        <f t="shared" si="1"/>
        <v>504000</v>
      </c>
      <c r="G34" s="51"/>
      <c r="H34" s="51">
        <f t="shared" si="0"/>
        <v>504000</v>
      </c>
    </row>
    <row r="35" spans="1:8" ht="56.25" x14ac:dyDescent="0.3">
      <c r="A35" s="74"/>
      <c r="B35" s="10" t="s">
        <v>49</v>
      </c>
      <c r="C35" s="11" t="s">
        <v>48</v>
      </c>
      <c r="D35" s="46">
        <v>8</v>
      </c>
      <c r="E35" s="46">
        <v>52500</v>
      </c>
      <c r="F35" s="50">
        <f t="shared" si="1"/>
        <v>420000</v>
      </c>
      <c r="G35" s="51"/>
      <c r="H35" s="51">
        <f t="shared" si="0"/>
        <v>420000</v>
      </c>
    </row>
    <row r="36" spans="1:8" ht="58.5" x14ac:dyDescent="0.3">
      <c r="A36" s="72">
        <v>6</v>
      </c>
      <c r="B36" s="21" t="s">
        <v>50</v>
      </c>
      <c r="C36" s="22"/>
      <c r="D36" s="53"/>
      <c r="E36" s="53"/>
      <c r="F36" s="34">
        <f>F37+F40</f>
        <v>952000</v>
      </c>
      <c r="G36" s="32"/>
      <c r="H36" s="32">
        <f t="shared" si="0"/>
        <v>952000</v>
      </c>
    </row>
    <row r="37" spans="1:8" ht="37.5" x14ac:dyDescent="0.3">
      <c r="A37" s="73"/>
      <c r="B37" s="10" t="s">
        <v>60</v>
      </c>
      <c r="C37" s="9"/>
      <c r="D37" s="17"/>
      <c r="E37" s="17"/>
      <c r="F37" s="50">
        <f>F38+F39</f>
        <v>414000</v>
      </c>
      <c r="G37" s="51"/>
      <c r="H37" s="51">
        <f t="shared" si="0"/>
        <v>414000</v>
      </c>
    </row>
    <row r="38" spans="1:8" ht="37.5" x14ac:dyDescent="0.3">
      <c r="A38" s="73"/>
      <c r="B38" s="10" t="s">
        <v>61</v>
      </c>
      <c r="C38" s="45" t="s">
        <v>51</v>
      </c>
      <c r="D38" s="46">
        <v>40</v>
      </c>
      <c r="E38" s="46">
        <v>6900</v>
      </c>
      <c r="F38" s="50">
        <f t="shared" si="1"/>
        <v>276000</v>
      </c>
      <c r="G38" s="51"/>
      <c r="H38" s="51">
        <f t="shared" si="0"/>
        <v>276000</v>
      </c>
    </row>
    <row r="39" spans="1:8" ht="37.5" x14ac:dyDescent="0.3">
      <c r="A39" s="73"/>
      <c r="B39" s="10" t="s">
        <v>68</v>
      </c>
      <c r="C39" s="45" t="s">
        <v>51</v>
      </c>
      <c r="D39" s="46">
        <v>20</v>
      </c>
      <c r="E39" s="46">
        <v>6900</v>
      </c>
      <c r="F39" s="50">
        <f t="shared" si="1"/>
        <v>138000</v>
      </c>
      <c r="G39" s="51"/>
      <c r="H39" s="51">
        <f t="shared" si="0"/>
        <v>138000</v>
      </c>
    </row>
    <row r="40" spans="1:8" ht="55.9" customHeight="1" x14ac:dyDescent="0.3">
      <c r="A40" s="74"/>
      <c r="B40" s="15" t="s">
        <v>52</v>
      </c>
      <c r="C40" s="45" t="s">
        <v>34</v>
      </c>
      <c r="D40" s="46">
        <v>1</v>
      </c>
      <c r="E40" s="46">
        <v>538000</v>
      </c>
      <c r="F40" s="50">
        <f t="shared" si="1"/>
        <v>538000</v>
      </c>
      <c r="G40" s="51"/>
      <c r="H40" s="51">
        <f t="shared" si="0"/>
        <v>538000</v>
      </c>
    </row>
    <row r="41" spans="1:8" ht="37.9" customHeight="1" x14ac:dyDescent="0.3">
      <c r="A41" s="72">
        <v>7</v>
      </c>
      <c r="B41" s="30" t="s">
        <v>53</v>
      </c>
      <c r="C41" s="28"/>
      <c r="D41" s="29"/>
      <c r="E41" s="29"/>
      <c r="F41" s="34">
        <f>F42</f>
        <v>206208</v>
      </c>
      <c r="G41" s="33"/>
      <c r="H41" s="34">
        <f t="shared" si="0"/>
        <v>206208</v>
      </c>
    </row>
    <row r="42" spans="1:8" ht="18.75" x14ac:dyDescent="0.25">
      <c r="A42" s="74"/>
      <c r="B42" s="10" t="s">
        <v>54</v>
      </c>
      <c r="C42" s="11" t="s">
        <v>34</v>
      </c>
      <c r="D42" s="12">
        <v>1</v>
      </c>
      <c r="E42" s="12">
        <v>206208</v>
      </c>
      <c r="F42" s="19">
        <f t="shared" si="1"/>
        <v>206208</v>
      </c>
      <c r="G42" s="18"/>
      <c r="H42" s="18">
        <f t="shared" si="0"/>
        <v>206208</v>
      </c>
    </row>
    <row r="43" spans="1:8" ht="24" customHeight="1" x14ac:dyDescent="0.3">
      <c r="A43" s="56"/>
      <c r="B43" s="36" t="s">
        <v>64</v>
      </c>
      <c r="C43" s="16"/>
      <c r="D43" s="20"/>
      <c r="E43" s="20"/>
      <c r="F43" s="35">
        <f>F11+F24</f>
        <v>34500000</v>
      </c>
      <c r="G43" s="35"/>
      <c r="H43" s="35">
        <f t="shared" si="0"/>
        <v>34500000</v>
      </c>
    </row>
    <row r="44" spans="1:8" ht="15.75" x14ac:dyDescent="0.25">
      <c r="A44" s="83" t="s">
        <v>8</v>
      </c>
      <c r="B44" s="83"/>
      <c r="C44" s="83"/>
      <c r="D44" s="83"/>
      <c r="E44" s="83"/>
      <c r="F44" s="83"/>
      <c r="G44" s="83"/>
      <c r="H44" s="83"/>
    </row>
    <row r="45" spans="1:8" ht="33" customHeight="1" x14ac:dyDescent="0.25">
      <c r="A45" s="84" t="s">
        <v>70</v>
      </c>
      <c r="B45" s="84"/>
      <c r="C45" s="84"/>
      <c r="D45" s="84"/>
      <c r="E45" s="84"/>
      <c r="F45" s="84"/>
      <c r="G45" s="84"/>
      <c r="H45" s="84"/>
    </row>
    <row r="46" spans="1:8" ht="15.75" x14ac:dyDescent="0.25">
      <c r="A46" s="39"/>
    </row>
    <row r="47" spans="1:8" ht="15.75" x14ac:dyDescent="0.25">
      <c r="A47" s="85" t="s">
        <v>75</v>
      </c>
      <c r="B47" s="85"/>
      <c r="C47" s="85"/>
      <c r="D47" s="85"/>
      <c r="E47" s="85"/>
      <c r="F47" s="85"/>
      <c r="G47" s="85"/>
      <c r="H47" s="85"/>
    </row>
    <row r="48" spans="1:8" ht="15.75" x14ac:dyDescent="0.25">
      <c r="A48" s="6"/>
      <c r="B48" s="6" t="s">
        <v>19</v>
      </c>
      <c r="C48" s="6"/>
      <c r="D48" s="6"/>
      <c r="E48" s="6"/>
      <c r="F48" s="6"/>
      <c r="G48" s="6"/>
      <c r="H48" s="6"/>
    </row>
    <row r="49" spans="1:8" ht="15" customHeight="1" x14ac:dyDescent="0.25">
      <c r="A49" s="5" t="s">
        <v>9</v>
      </c>
    </row>
    <row r="50" spans="1:8" ht="15.75" x14ac:dyDescent="0.25">
      <c r="A50" s="84"/>
      <c r="B50" s="84"/>
      <c r="C50" s="84"/>
      <c r="D50" s="84"/>
      <c r="E50" s="84"/>
      <c r="F50" s="84"/>
      <c r="G50" s="84"/>
      <c r="H50" s="84"/>
    </row>
    <row r="51" spans="1:8" ht="15.75" x14ac:dyDescent="0.25">
      <c r="A51" s="84" t="s">
        <v>10</v>
      </c>
      <c r="B51" s="84"/>
      <c r="C51" s="84"/>
      <c r="D51" s="84"/>
      <c r="E51" s="84"/>
      <c r="F51" s="84"/>
      <c r="G51" s="84"/>
      <c r="H51" s="84"/>
    </row>
    <row r="52" spans="1:8" ht="15.75" x14ac:dyDescent="0.25">
      <c r="A52" s="84" t="s">
        <v>11</v>
      </c>
      <c r="B52" s="84"/>
      <c r="C52" s="84"/>
      <c r="D52" s="84"/>
      <c r="E52" s="84"/>
      <c r="F52" s="84"/>
      <c r="G52" s="84"/>
      <c r="H52" s="84"/>
    </row>
    <row r="53" spans="1:8" ht="15.75" x14ac:dyDescent="0.25">
      <c r="A53" s="58"/>
      <c r="B53" s="58"/>
      <c r="C53" s="58"/>
      <c r="D53" s="58"/>
      <c r="E53" s="58"/>
      <c r="F53" s="58"/>
      <c r="G53" s="58"/>
      <c r="H53" s="58"/>
    </row>
    <row r="54" spans="1:8" ht="15.75" x14ac:dyDescent="0.25">
      <c r="A54" s="58" t="s">
        <v>16</v>
      </c>
      <c r="B54" s="58"/>
      <c r="C54" s="58"/>
      <c r="D54" s="58"/>
      <c r="E54" s="58"/>
      <c r="F54" s="58"/>
      <c r="G54" s="58"/>
      <c r="H54" s="58"/>
    </row>
    <row r="55" spans="1:8" ht="15.75" x14ac:dyDescent="0.25">
      <c r="A55" s="58"/>
      <c r="B55" s="58"/>
      <c r="C55" s="58"/>
      <c r="D55" s="58"/>
      <c r="E55" s="58"/>
      <c r="F55" s="58"/>
      <c r="G55" s="58"/>
      <c r="H55" s="58"/>
    </row>
    <row r="56" spans="1:8" ht="15.75" x14ac:dyDescent="0.25">
      <c r="A56" s="58" t="s">
        <v>17</v>
      </c>
      <c r="B56" s="58"/>
      <c r="C56" s="58"/>
      <c r="D56" s="58"/>
      <c r="E56" s="58"/>
      <c r="F56" s="58"/>
      <c r="G56" s="58"/>
      <c r="H56" s="58"/>
    </row>
    <row r="57" spans="1:8" ht="15.75" x14ac:dyDescent="0.25">
      <c r="A57" s="58"/>
      <c r="B57" s="58" t="s">
        <v>13</v>
      </c>
      <c r="C57" s="58"/>
      <c r="D57" s="58"/>
      <c r="E57" s="58"/>
      <c r="F57" s="58"/>
      <c r="G57" s="58"/>
      <c r="H57" s="58"/>
    </row>
    <row r="58" spans="1:8" ht="15.75" x14ac:dyDescent="0.25">
      <c r="C58" s="58"/>
      <c r="D58" s="58"/>
      <c r="E58" s="58"/>
      <c r="F58" s="58"/>
      <c r="G58" s="58"/>
      <c r="H58" s="58"/>
    </row>
    <row r="59" spans="1:8" ht="15.75" x14ac:dyDescent="0.25">
      <c r="A59" s="4" t="s">
        <v>14</v>
      </c>
    </row>
    <row r="60" spans="1:8" ht="15.75" x14ac:dyDescent="0.25">
      <c r="A60" s="4"/>
    </row>
    <row r="61" spans="1:8" ht="15.75" x14ac:dyDescent="0.25">
      <c r="A61" s="4" t="s">
        <v>18</v>
      </c>
    </row>
    <row r="62" spans="1:8" x14ac:dyDescent="0.25">
      <c r="A62" s="3"/>
    </row>
    <row r="63" spans="1:8" ht="15.75" x14ac:dyDescent="0.25">
      <c r="A63" s="4" t="s">
        <v>15</v>
      </c>
    </row>
    <row r="64" spans="1:8" ht="15.75" x14ac:dyDescent="0.25">
      <c r="A64" s="4"/>
    </row>
    <row r="65" spans="1:1" ht="15.75" x14ac:dyDescent="0.25">
      <c r="A65" s="4" t="s">
        <v>20</v>
      </c>
    </row>
    <row r="66" spans="1:1" ht="15.75" x14ac:dyDescent="0.25">
      <c r="A66" s="4"/>
    </row>
    <row r="67" spans="1:1" ht="15.75" x14ac:dyDescent="0.25">
      <c r="A67" s="4" t="s">
        <v>15</v>
      </c>
    </row>
    <row r="68" spans="1:1" ht="15.75" x14ac:dyDescent="0.25">
      <c r="A68" s="4"/>
    </row>
    <row r="69" spans="1:1" ht="15.75" x14ac:dyDescent="0.25">
      <c r="A69" s="4" t="s">
        <v>71</v>
      </c>
    </row>
    <row r="70" spans="1:1" ht="15.75" x14ac:dyDescent="0.25">
      <c r="A70" s="4"/>
    </row>
    <row r="71" spans="1:1" ht="15.75" x14ac:dyDescent="0.25">
      <c r="A71" s="4"/>
    </row>
  </sheetData>
  <mergeCells count="26">
    <mergeCell ref="A45:H45"/>
    <mergeCell ref="A47:H47"/>
    <mergeCell ref="A50:H50"/>
    <mergeCell ref="A51:H51"/>
    <mergeCell ref="A52:H52"/>
    <mergeCell ref="A30:A31"/>
    <mergeCell ref="A32:A35"/>
    <mergeCell ref="A36:A40"/>
    <mergeCell ref="A41:A42"/>
    <mergeCell ref="A44:H44"/>
    <mergeCell ref="A27:A29"/>
    <mergeCell ref="A1:H1"/>
    <mergeCell ref="A3:H3"/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H8"/>
    <mergeCell ref="B10:H10"/>
    <mergeCell ref="A11:A23"/>
    <mergeCell ref="A25:A26"/>
  </mergeCells>
  <pageMargins left="0.7" right="0.7" top="0.75" bottom="0.75" header="0.3" footer="0.3"/>
  <pageSetup paperSize="9" scale="4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zoomScale="80" zoomScaleNormal="80" workbookViewId="0">
      <selection activeCell="B8" sqref="B8:B9"/>
    </sheetView>
  </sheetViews>
  <sheetFormatPr defaultRowHeight="15" x14ac:dyDescent="0.25"/>
  <cols>
    <col min="1" max="1" width="5.7109375" customWidth="1"/>
    <col min="2" max="2" width="67.7109375" customWidth="1"/>
    <col min="3" max="3" width="15" customWidth="1"/>
    <col min="4" max="4" width="16.28515625" customWidth="1"/>
    <col min="5" max="5" width="18" customWidth="1"/>
    <col min="6" max="6" width="23.7109375" customWidth="1"/>
    <col min="7" max="7" width="17.28515625" customWidth="1"/>
    <col min="8" max="8" width="21.28515625" customWidth="1"/>
  </cols>
  <sheetData>
    <row r="1" spans="1:8" ht="66" customHeight="1" x14ac:dyDescent="0.25">
      <c r="A1" s="75" t="s">
        <v>62</v>
      </c>
      <c r="B1" s="75"/>
      <c r="C1" s="75"/>
      <c r="D1" s="75"/>
      <c r="E1" s="75"/>
      <c r="F1" s="75"/>
      <c r="G1" s="75"/>
      <c r="H1" s="75"/>
    </row>
    <row r="2" spans="1:8" ht="15.75" x14ac:dyDescent="0.25">
      <c r="A2" s="1"/>
    </row>
    <row r="3" spans="1:8" ht="18.75" x14ac:dyDescent="0.25">
      <c r="A3" s="76" t="s">
        <v>78</v>
      </c>
      <c r="B3" s="76"/>
      <c r="C3" s="76"/>
      <c r="D3" s="76"/>
      <c r="E3" s="76"/>
      <c r="F3" s="76"/>
      <c r="G3" s="76"/>
      <c r="H3" s="76"/>
    </row>
    <row r="4" spans="1:8" ht="18.75" x14ac:dyDescent="0.3">
      <c r="A4" s="2"/>
      <c r="B4" s="7" t="s">
        <v>59</v>
      </c>
    </row>
    <row r="5" spans="1:8" ht="18.75" x14ac:dyDescent="0.25">
      <c r="A5" s="77" t="s">
        <v>76</v>
      </c>
      <c r="B5" s="77"/>
      <c r="C5" s="77"/>
      <c r="D5" s="77"/>
      <c r="E5" s="77"/>
      <c r="F5" s="77"/>
      <c r="G5" s="77"/>
      <c r="H5" s="77"/>
    </row>
    <row r="6" spans="1:8" ht="29.45" customHeight="1" x14ac:dyDescent="0.25">
      <c r="A6" s="78" t="s">
        <v>69</v>
      </c>
      <c r="B6" s="78"/>
      <c r="C6" s="78"/>
      <c r="D6" s="78"/>
      <c r="E6" s="78"/>
      <c r="F6" s="78"/>
      <c r="G6" s="78"/>
      <c r="H6" s="78"/>
    </row>
    <row r="7" spans="1:8" ht="18.75" x14ac:dyDescent="0.25">
      <c r="A7" s="77" t="s">
        <v>72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9" t="s">
        <v>0</v>
      </c>
      <c r="B8" s="79" t="s">
        <v>1</v>
      </c>
      <c r="C8" s="79" t="s">
        <v>2</v>
      </c>
      <c r="D8" s="79" t="s">
        <v>3</v>
      </c>
      <c r="E8" s="79" t="s">
        <v>4</v>
      </c>
      <c r="F8" s="79" t="s">
        <v>5</v>
      </c>
      <c r="G8" s="79" t="s">
        <v>6</v>
      </c>
      <c r="H8" s="79"/>
    </row>
    <row r="9" spans="1:8" ht="56.25" x14ac:dyDescent="0.25">
      <c r="A9" s="79"/>
      <c r="B9" s="79"/>
      <c r="C9" s="79"/>
      <c r="D9" s="79"/>
      <c r="E9" s="79"/>
      <c r="F9" s="79"/>
      <c r="G9" s="56" t="s">
        <v>12</v>
      </c>
      <c r="H9" s="56" t="s">
        <v>7</v>
      </c>
    </row>
    <row r="10" spans="1:8" ht="24.6" customHeight="1" x14ac:dyDescent="0.3">
      <c r="A10" s="40"/>
      <c r="B10" s="86" t="s">
        <v>65</v>
      </c>
      <c r="C10" s="87"/>
      <c r="D10" s="87"/>
      <c r="E10" s="87"/>
      <c r="F10" s="87"/>
      <c r="G10" s="87"/>
      <c r="H10" s="88"/>
    </row>
    <row r="11" spans="1:8" ht="21" customHeight="1" x14ac:dyDescent="0.3">
      <c r="A11" s="59"/>
      <c r="B11" s="27" t="s">
        <v>21</v>
      </c>
      <c r="C11" s="42"/>
      <c r="D11" s="42"/>
      <c r="E11" s="42"/>
      <c r="F11" s="60">
        <f>F13+F14+F15+F17+F18+F19+F20+F21+F22+F23</f>
        <v>4922000</v>
      </c>
      <c r="G11" s="43"/>
      <c r="H11" s="60">
        <f>F11</f>
        <v>4922000</v>
      </c>
    </row>
    <row r="12" spans="1:8" ht="18.75" x14ac:dyDescent="0.3">
      <c r="A12" s="59"/>
      <c r="B12" s="10" t="s">
        <v>22</v>
      </c>
      <c r="C12" s="44"/>
      <c r="D12" s="44"/>
      <c r="E12" s="44"/>
      <c r="F12" s="61">
        <f>F13+F14+F15</f>
        <v>1202688</v>
      </c>
      <c r="G12" s="62"/>
      <c r="H12" s="61">
        <f>H13</f>
        <v>1080000</v>
      </c>
    </row>
    <row r="13" spans="1:8" ht="18.75" x14ac:dyDescent="0.3">
      <c r="A13" s="59"/>
      <c r="B13" s="10" t="s">
        <v>23</v>
      </c>
      <c r="C13" s="48" t="s">
        <v>24</v>
      </c>
      <c r="D13" s="48">
        <v>9</v>
      </c>
      <c r="E13" s="63">
        <v>120000</v>
      </c>
      <c r="F13" s="63">
        <f t="shared" ref="F13:F23" si="0">E13*D13</f>
        <v>1080000</v>
      </c>
      <c r="G13" s="44"/>
      <c r="H13" s="63">
        <v>1080000</v>
      </c>
    </row>
    <row r="14" spans="1:8" ht="18.75" x14ac:dyDescent="0.3">
      <c r="A14" s="59"/>
      <c r="B14" s="10" t="s">
        <v>25</v>
      </c>
      <c r="C14" s="48" t="s">
        <v>24</v>
      </c>
      <c r="D14" s="48">
        <v>9</v>
      </c>
      <c r="E14" s="63">
        <v>10032</v>
      </c>
      <c r="F14" s="63">
        <f t="shared" si="0"/>
        <v>90288</v>
      </c>
      <c r="G14" s="44"/>
      <c r="H14" s="63">
        <v>90288</v>
      </c>
    </row>
    <row r="15" spans="1:8" ht="37.5" x14ac:dyDescent="0.3">
      <c r="A15" s="59"/>
      <c r="B15" s="10" t="s">
        <v>26</v>
      </c>
      <c r="C15" s="48" t="s">
        <v>24</v>
      </c>
      <c r="D15" s="48">
        <v>9</v>
      </c>
      <c r="E15" s="63">
        <v>3600</v>
      </c>
      <c r="F15" s="63">
        <f t="shared" si="0"/>
        <v>32400</v>
      </c>
      <c r="G15" s="44"/>
      <c r="H15" s="63">
        <v>32400</v>
      </c>
    </row>
    <row r="16" spans="1:8" ht="18.75" x14ac:dyDescent="0.3">
      <c r="A16" s="59"/>
      <c r="B16" s="8" t="s">
        <v>27</v>
      </c>
      <c r="C16" s="44"/>
      <c r="D16" s="48"/>
      <c r="E16" s="44"/>
      <c r="F16" s="63">
        <f>F17+F18+F19+F20</f>
        <v>3600000</v>
      </c>
      <c r="G16" s="70"/>
      <c r="H16" s="71">
        <f>F16</f>
        <v>3600000</v>
      </c>
    </row>
    <row r="17" spans="1:8" ht="18.75" x14ac:dyDescent="0.3">
      <c r="A17" s="59"/>
      <c r="B17" s="10" t="s">
        <v>28</v>
      </c>
      <c r="C17" s="48" t="s">
        <v>24</v>
      </c>
      <c r="D17" s="48">
        <v>9</v>
      </c>
      <c r="E17" s="63">
        <v>100000</v>
      </c>
      <c r="F17" s="63">
        <f t="shared" si="0"/>
        <v>900000</v>
      </c>
      <c r="G17" s="44"/>
      <c r="H17" s="63">
        <v>900000</v>
      </c>
    </row>
    <row r="18" spans="1:8" ht="18.75" x14ac:dyDescent="0.3">
      <c r="A18" s="59"/>
      <c r="B18" s="10" t="s">
        <v>29</v>
      </c>
      <c r="C18" s="48" t="s">
        <v>24</v>
      </c>
      <c r="D18" s="48">
        <v>9</v>
      </c>
      <c r="E18" s="63">
        <v>100000</v>
      </c>
      <c r="F18" s="63">
        <f t="shared" si="0"/>
        <v>900000</v>
      </c>
      <c r="G18" s="44"/>
      <c r="H18" s="63">
        <v>600000</v>
      </c>
    </row>
    <row r="19" spans="1:8" ht="18.75" x14ac:dyDescent="0.3">
      <c r="A19" s="59"/>
      <c r="B19" s="10" t="s">
        <v>30</v>
      </c>
      <c r="C19" s="48" t="s">
        <v>24</v>
      </c>
      <c r="D19" s="48">
        <v>9</v>
      </c>
      <c r="E19" s="63">
        <v>100000</v>
      </c>
      <c r="F19" s="63">
        <f t="shared" si="0"/>
        <v>900000</v>
      </c>
      <c r="G19" s="44"/>
      <c r="H19" s="63">
        <v>600000</v>
      </c>
    </row>
    <row r="20" spans="1:8" ht="18.75" x14ac:dyDescent="0.3">
      <c r="A20" s="59"/>
      <c r="B20" s="10" t="s">
        <v>31</v>
      </c>
      <c r="C20" s="48" t="s">
        <v>24</v>
      </c>
      <c r="D20" s="48">
        <v>9</v>
      </c>
      <c r="E20" s="63">
        <v>100000</v>
      </c>
      <c r="F20" s="63">
        <f t="shared" si="0"/>
        <v>900000</v>
      </c>
      <c r="G20" s="44"/>
      <c r="H20" s="63">
        <v>600000</v>
      </c>
    </row>
    <row r="21" spans="1:8" ht="18.75" x14ac:dyDescent="0.3">
      <c r="A21" s="59"/>
      <c r="B21" s="10" t="s">
        <v>32</v>
      </c>
      <c r="C21" s="48" t="s">
        <v>24</v>
      </c>
      <c r="D21" s="48">
        <v>9</v>
      </c>
      <c r="E21" s="63">
        <v>3300</v>
      </c>
      <c r="F21" s="63">
        <f t="shared" si="0"/>
        <v>29700</v>
      </c>
      <c r="G21" s="44"/>
      <c r="H21" s="63">
        <f>F21</f>
        <v>29700</v>
      </c>
    </row>
    <row r="22" spans="1:8" ht="18.75" x14ac:dyDescent="0.3">
      <c r="A22" s="59"/>
      <c r="B22" s="10" t="s">
        <v>33</v>
      </c>
      <c r="C22" s="48" t="s">
        <v>34</v>
      </c>
      <c r="D22" s="48">
        <v>1</v>
      </c>
      <c r="E22" s="63">
        <v>37612</v>
      </c>
      <c r="F22" s="63">
        <f t="shared" si="0"/>
        <v>37612</v>
      </c>
      <c r="G22" s="44"/>
      <c r="H22" s="63">
        <f>F22</f>
        <v>37612</v>
      </c>
    </row>
    <row r="23" spans="1:8" ht="18.75" x14ac:dyDescent="0.3">
      <c r="A23" s="59"/>
      <c r="B23" s="10" t="s">
        <v>35</v>
      </c>
      <c r="C23" s="48" t="s">
        <v>34</v>
      </c>
      <c r="D23" s="48">
        <v>1</v>
      </c>
      <c r="E23" s="63">
        <v>52000</v>
      </c>
      <c r="F23" s="63">
        <f t="shared" si="0"/>
        <v>52000</v>
      </c>
      <c r="G23" s="44"/>
      <c r="H23" s="63">
        <f>F23</f>
        <v>52000</v>
      </c>
    </row>
    <row r="24" spans="1:8" ht="18.75" x14ac:dyDescent="0.3">
      <c r="A24" s="59"/>
      <c r="B24" s="27" t="s">
        <v>36</v>
      </c>
      <c r="C24" s="42"/>
      <c r="D24" s="42"/>
      <c r="E24" s="42"/>
      <c r="F24" s="60">
        <f>F25+F27+F30+F32+F36</f>
        <v>31128000</v>
      </c>
      <c r="G24" s="42"/>
      <c r="H24" s="60">
        <f>F24</f>
        <v>31128000</v>
      </c>
    </row>
    <row r="25" spans="1:8" ht="39" x14ac:dyDescent="0.3">
      <c r="A25" s="59"/>
      <c r="B25" s="47" t="s">
        <v>37</v>
      </c>
      <c r="C25" s="48" t="s">
        <v>24</v>
      </c>
      <c r="D25" s="48">
        <v>4</v>
      </c>
      <c r="E25" s="63">
        <v>150000</v>
      </c>
      <c r="F25" s="64">
        <f>E25*D25</f>
        <v>600000</v>
      </c>
      <c r="G25" s="44"/>
      <c r="H25" s="64">
        <v>600000</v>
      </c>
    </row>
    <row r="26" spans="1:8" ht="18.75" x14ac:dyDescent="0.3">
      <c r="A26" s="59"/>
      <c r="B26" s="10" t="s">
        <v>38</v>
      </c>
      <c r="C26" s="48" t="s">
        <v>24</v>
      </c>
      <c r="D26" s="48">
        <v>4</v>
      </c>
      <c r="E26" s="63">
        <v>150000</v>
      </c>
      <c r="F26" s="63">
        <f>E26*D26</f>
        <v>600000</v>
      </c>
      <c r="G26" s="44"/>
      <c r="H26" s="64">
        <v>600000</v>
      </c>
    </row>
    <row r="27" spans="1:8" ht="19.5" x14ac:dyDescent="0.3">
      <c r="A27" s="59"/>
      <c r="B27" s="47" t="s">
        <v>39</v>
      </c>
      <c r="C27" s="44"/>
      <c r="D27" s="44"/>
      <c r="E27" s="44"/>
      <c r="F27" s="64">
        <f>F28</f>
        <v>750000</v>
      </c>
      <c r="G27" s="44"/>
      <c r="H27" s="61">
        <f>F27</f>
        <v>750000</v>
      </c>
    </row>
    <row r="28" spans="1:8" ht="37.5" x14ac:dyDescent="0.3">
      <c r="A28" s="59"/>
      <c r="B28" s="10" t="s">
        <v>40</v>
      </c>
      <c r="C28" s="48" t="s">
        <v>34</v>
      </c>
      <c r="D28" s="48">
        <v>1</v>
      </c>
      <c r="E28" s="63">
        <v>750000</v>
      </c>
      <c r="F28" s="63">
        <f>E28*D28</f>
        <v>750000</v>
      </c>
      <c r="G28" s="44"/>
      <c r="H28" s="64">
        <v>750000</v>
      </c>
    </row>
    <row r="29" spans="1:8" ht="37.5" x14ac:dyDescent="0.3">
      <c r="A29" s="59"/>
      <c r="B29" s="10" t="s">
        <v>41</v>
      </c>
      <c r="C29" s="48" t="s">
        <v>34</v>
      </c>
      <c r="D29" s="48">
        <v>1</v>
      </c>
      <c r="E29" s="63">
        <v>750000</v>
      </c>
      <c r="F29" s="63">
        <f>E29*D29</f>
        <v>750000</v>
      </c>
      <c r="G29" s="44"/>
      <c r="H29" s="64">
        <v>750000</v>
      </c>
    </row>
    <row r="30" spans="1:8" ht="58.5" x14ac:dyDescent="0.3">
      <c r="A30" s="59"/>
      <c r="B30" s="21" t="s">
        <v>55</v>
      </c>
      <c r="C30" s="42"/>
      <c r="D30" s="42"/>
      <c r="E30" s="42"/>
      <c r="F30" s="65">
        <f>F31</f>
        <v>28000000</v>
      </c>
      <c r="G30" s="42"/>
      <c r="H30" s="60">
        <f>F30</f>
        <v>28000000</v>
      </c>
    </row>
    <row r="31" spans="1:8" ht="18.75" x14ac:dyDescent="0.3">
      <c r="A31" s="59"/>
      <c r="B31" s="10" t="s">
        <v>43</v>
      </c>
      <c r="C31" s="48" t="s">
        <v>44</v>
      </c>
      <c r="D31" s="48">
        <v>28</v>
      </c>
      <c r="E31" s="48">
        <v>1000000</v>
      </c>
      <c r="F31" s="63">
        <f>E31*D31</f>
        <v>28000000</v>
      </c>
      <c r="G31" s="44"/>
      <c r="H31" s="66">
        <f t="shared" ref="H31:H37" si="1">F31</f>
        <v>28000000</v>
      </c>
    </row>
    <row r="32" spans="1:8" ht="39" x14ac:dyDescent="0.3">
      <c r="A32" s="59"/>
      <c r="B32" s="21" t="s">
        <v>56</v>
      </c>
      <c r="C32" s="42"/>
      <c r="D32" s="42"/>
      <c r="E32" s="42"/>
      <c r="F32" s="65">
        <f>F33</f>
        <v>924000</v>
      </c>
      <c r="G32" s="42"/>
      <c r="H32" s="60">
        <f t="shared" si="1"/>
        <v>924000</v>
      </c>
    </row>
    <row r="33" spans="1:8" ht="18.75" x14ac:dyDescent="0.3">
      <c r="A33" s="59"/>
      <c r="B33" s="10" t="s">
        <v>46</v>
      </c>
      <c r="C33" s="44"/>
      <c r="D33" s="44"/>
      <c r="E33" s="44"/>
      <c r="F33" s="63">
        <f>F34+F35</f>
        <v>924000</v>
      </c>
      <c r="G33" s="44"/>
      <c r="H33" s="66">
        <f t="shared" si="1"/>
        <v>924000</v>
      </c>
    </row>
    <row r="34" spans="1:8" ht="37.5" x14ac:dyDescent="0.3">
      <c r="A34" s="59"/>
      <c r="B34" s="10" t="s">
        <v>47</v>
      </c>
      <c r="C34" s="48" t="s">
        <v>48</v>
      </c>
      <c r="D34" s="48">
        <v>8</v>
      </c>
      <c r="E34" s="63">
        <v>63000</v>
      </c>
      <c r="F34" s="63">
        <f>E34*D34</f>
        <v>504000</v>
      </c>
      <c r="G34" s="44"/>
      <c r="H34" s="66">
        <f t="shared" si="1"/>
        <v>504000</v>
      </c>
    </row>
    <row r="35" spans="1:8" ht="56.25" x14ac:dyDescent="0.3">
      <c r="A35" s="59"/>
      <c r="B35" s="10" t="s">
        <v>49</v>
      </c>
      <c r="C35" s="48" t="s">
        <v>48</v>
      </c>
      <c r="D35" s="48">
        <v>8</v>
      </c>
      <c r="E35" s="63">
        <v>52500</v>
      </c>
      <c r="F35" s="63">
        <f>E35*D35</f>
        <v>420000</v>
      </c>
      <c r="G35" s="44"/>
      <c r="H35" s="66">
        <f t="shared" si="1"/>
        <v>420000</v>
      </c>
    </row>
    <row r="36" spans="1:8" ht="58.5" x14ac:dyDescent="0.3">
      <c r="A36" s="59"/>
      <c r="B36" s="21" t="s">
        <v>57</v>
      </c>
      <c r="C36" s="42"/>
      <c r="D36" s="42"/>
      <c r="E36" s="42"/>
      <c r="F36" s="65">
        <f>F37</f>
        <v>854000</v>
      </c>
      <c r="G36" s="42"/>
      <c r="H36" s="60">
        <f t="shared" si="1"/>
        <v>854000</v>
      </c>
    </row>
    <row r="37" spans="1:8" ht="37.5" x14ac:dyDescent="0.3">
      <c r="A37" s="59"/>
      <c r="B37" s="10" t="s">
        <v>66</v>
      </c>
      <c r="C37" s="44"/>
      <c r="D37" s="44"/>
      <c r="E37" s="44"/>
      <c r="F37" s="64">
        <f>F38+F39+F40</f>
        <v>854000</v>
      </c>
      <c r="G37" s="44"/>
      <c r="H37" s="66">
        <f t="shared" si="1"/>
        <v>854000</v>
      </c>
    </row>
    <row r="38" spans="1:8" ht="37.5" x14ac:dyDescent="0.3">
      <c r="A38" s="59"/>
      <c r="B38" s="48" t="s">
        <v>67</v>
      </c>
      <c r="C38" s="48" t="s">
        <v>51</v>
      </c>
      <c r="D38" s="48">
        <v>40</v>
      </c>
      <c r="E38" s="63">
        <v>6900</v>
      </c>
      <c r="F38" s="63">
        <f>E38*D38</f>
        <v>276000</v>
      </c>
      <c r="G38" s="44"/>
      <c r="H38" s="63">
        <v>276000</v>
      </c>
    </row>
    <row r="39" spans="1:8" ht="37.5" x14ac:dyDescent="0.3">
      <c r="A39" s="59"/>
      <c r="B39" s="48" t="s">
        <v>68</v>
      </c>
      <c r="C39" s="48" t="s">
        <v>51</v>
      </c>
      <c r="D39" s="48">
        <v>20</v>
      </c>
      <c r="E39" s="63">
        <v>6900</v>
      </c>
      <c r="F39" s="63">
        <f>E39*D39</f>
        <v>138000</v>
      </c>
      <c r="G39" s="44"/>
      <c r="H39" s="63">
        <f>F39</f>
        <v>138000</v>
      </c>
    </row>
    <row r="40" spans="1:8" ht="59.45" customHeight="1" x14ac:dyDescent="0.3">
      <c r="A40" s="59"/>
      <c r="B40" s="49" t="s">
        <v>52</v>
      </c>
      <c r="C40" s="49" t="s">
        <v>34</v>
      </c>
      <c r="D40" s="49">
        <v>1</v>
      </c>
      <c r="E40" s="67">
        <v>440000</v>
      </c>
      <c r="F40" s="63">
        <f>E40*D40</f>
        <v>440000</v>
      </c>
      <c r="G40" s="68"/>
      <c r="H40" s="67">
        <f>F40</f>
        <v>440000</v>
      </c>
    </row>
    <row r="41" spans="1:8" ht="25.15" customHeight="1" x14ac:dyDescent="0.3">
      <c r="A41" s="59"/>
      <c r="B41" s="41" t="s">
        <v>58</v>
      </c>
      <c r="C41" s="37"/>
      <c r="D41" s="37"/>
      <c r="E41" s="37"/>
      <c r="F41" s="69">
        <f>F11+F24</f>
        <v>36050000</v>
      </c>
      <c r="G41" s="37"/>
      <c r="H41" s="69">
        <f>F41</f>
        <v>36050000</v>
      </c>
    </row>
    <row r="42" spans="1:8" ht="15.75" x14ac:dyDescent="0.25">
      <c r="A42" s="83" t="s">
        <v>8</v>
      </c>
      <c r="B42" s="83"/>
      <c r="C42" s="83"/>
      <c r="D42" s="83"/>
      <c r="E42" s="83"/>
      <c r="F42" s="83"/>
      <c r="G42" s="83"/>
      <c r="H42" s="83"/>
    </row>
    <row r="43" spans="1:8" ht="33" customHeight="1" x14ac:dyDescent="0.25">
      <c r="A43" s="84" t="s">
        <v>70</v>
      </c>
      <c r="B43" s="84"/>
      <c r="C43" s="84"/>
      <c r="D43" s="84"/>
      <c r="E43" s="84"/>
      <c r="F43" s="84"/>
      <c r="G43" s="84"/>
      <c r="H43" s="84"/>
    </row>
    <row r="44" spans="1:8" ht="15.75" x14ac:dyDescent="0.25">
      <c r="A44" s="39"/>
    </row>
    <row r="45" spans="1:8" ht="15.75" x14ac:dyDescent="0.25">
      <c r="A45" s="85" t="s">
        <v>75</v>
      </c>
      <c r="B45" s="85"/>
      <c r="C45" s="85"/>
      <c r="D45" s="85"/>
      <c r="E45" s="85"/>
      <c r="F45" s="85"/>
      <c r="G45" s="85"/>
      <c r="H45" s="85"/>
    </row>
    <row r="46" spans="1:8" ht="15.75" x14ac:dyDescent="0.25">
      <c r="A46" s="6"/>
      <c r="B46" s="6" t="s">
        <v>19</v>
      </c>
      <c r="C46" s="6"/>
      <c r="D46" s="6"/>
      <c r="E46" s="6"/>
      <c r="F46" s="6"/>
      <c r="G46" s="6"/>
      <c r="H46" s="6"/>
    </row>
    <row r="47" spans="1:8" ht="15" customHeight="1" x14ac:dyDescent="0.25">
      <c r="A47" s="5" t="s">
        <v>9</v>
      </c>
    </row>
    <row r="48" spans="1:8" ht="15.75" x14ac:dyDescent="0.25">
      <c r="A48" s="84"/>
      <c r="B48" s="84"/>
      <c r="C48" s="84"/>
      <c r="D48" s="84"/>
      <c r="E48" s="84"/>
      <c r="F48" s="84"/>
      <c r="G48" s="84"/>
      <c r="H48" s="84"/>
    </row>
    <row r="49" spans="1:8" ht="15.75" x14ac:dyDescent="0.25">
      <c r="A49" s="84" t="s">
        <v>10</v>
      </c>
      <c r="B49" s="84"/>
      <c r="C49" s="84"/>
      <c r="D49" s="84"/>
      <c r="E49" s="84"/>
      <c r="F49" s="84"/>
      <c r="G49" s="84"/>
      <c r="H49" s="84"/>
    </row>
    <row r="50" spans="1:8" ht="15.75" x14ac:dyDescent="0.25">
      <c r="A50" s="84" t="s">
        <v>11</v>
      </c>
      <c r="B50" s="84"/>
      <c r="C50" s="84"/>
      <c r="D50" s="84"/>
      <c r="E50" s="84"/>
      <c r="F50" s="84"/>
      <c r="G50" s="84"/>
      <c r="H50" s="84"/>
    </row>
    <row r="51" spans="1:8" ht="15.75" x14ac:dyDescent="0.25">
      <c r="A51" s="58"/>
      <c r="B51" s="58"/>
      <c r="C51" s="58"/>
      <c r="D51" s="58"/>
      <c r="E51" s="58"/>
      <c r="F51" s="58"/>
      <c r="G51" s="58"/>
      <c r="H51" s="58"/>
    </row>
    <row r="52" spans="1:8" ht="15.75" x14ac:dyDescent="0.25">
      <c r="A52" s="58" t="s">
        <v>16</v>
      </c>
      <c r="B52" s="58"/>
      <c r="C52" s="58"/>
      <c r="D52" s="58"/>
      <c r="E52" s="58"/>
      <c r="F52" s="58"/>
      <c r="G52" s="58"/>
      <c r="H52" s="58"/>
    </row>
    <row r="53" spans="1:8" ht="15.75" x14ac:dyDescent="0.25">
      <c r="A53" s="58"/>
      <c r="B53" s="58"/>
      <c r="C53" s="58"/>
      <c r="D53" s="58"/>
      <c r="E53" s="58"/>
      <c r="F53" s="58"/>
      <c r="G53" s="58"/>
      <c r="H53" s="58"/>
    </row>
    <row r="54" spans="1:8" ht="15.75" x14ac:dyDescent="0.25">
      <c r="A54" s="58" t="s">
        <v>17</v>
      </c>
      <c r="B54" s="58"/>
      <c r="C54" s="58"/>
      <c r="D54" s="58"/>
      <c r="E54" s="58"/>
      <c r="F54" s="58"/>
      <c r="G54" s="58"/>
      <c r="H54" s="58"/>
    </row>
    <row r="55" spans="1:8" ht="15.75" x14ac:dyDescent="0.25">
      <c r="A55" s="58"/>
      <c r="B55" s="58" t="s">
        <v>13</v>
      </c>
      <c r="C55" s="58"/>
      <c r="D55" s="58"/>
      <c r="E55" s="58"/>
      <c r="F55" s="58"/>
      <c r="G55" s="58"/>
      <c r="H55" s="58"/>
    </row>
    <row r="56" spans="1:8" ht="15.75" x14ac:dyDescent="0.25">
      <c r="C56" s="58"/>
      <c r="D56" s="58"/>
      <c r="E56" s="58"/>
      <c r="F56" s="58"/>
      <c r="G56" s="58"/>
      <c r="H56" s="58"/>
    </row>
    <row r="57" spans="1:8" ht="15.75" x14ac:dyDescent="0.25">
      <c r="A57" s="4" t="s">
        <v>14</v>
      </c>
    </row>
    <row r="58" spans="1:8" ht="15.75" x14ac:dyDescent="0.25">
      <c r="A58" s="4"/>
    </row>
    <row r="59" spans="1:8" ht="15.75" x14ac:dyDescent="0.25">
      <c r="A59" s="4" t="s">
        <v>18</v>
      </c>
    </row>
    <row r="60" spans="1:8" x14ac:dyDescent="0.25">
      <c r="A60" s="3"/>
    </row>
    <row r="61" spans="1:8" ht="15.75" x14ac:dyDescent="0.25">
      <c r="A61" s="4" t="s">
        <v>15</v>
      </c>
    </row>
    <row r="62" spans="1:8" ht="15.75" x14ac:dyDescent="0.25">
      <c r="A62" s="4"/>
    </row>
    <row r="63" spans="1:8" ht="15.75" x14ac:dyDescent="0.25">
      <c r="A63" s="4" t="s">
        <v>20</v>
      </c>
    </row>
    <row r="64" spans="1:8" ht="15.75" x14ac:dyDescent="0.25">
      <c r="A64" s="4"/>
    </row>
    <row r="65" spans="1:1" ht="15.75" x14ac:dyDescent="0.25">
      <c r="A65" s="4" t="s">
        <v>15</v>
      </c>
    </row>
    <row r="66" spans="1:1" ht="15.75" x14ac:dyDescent="0.25">
      <c r="A66" s="4"/>
    </row>
    <row r="67" spans="1:1" ht="15.75" x14ac:dyDescent="0.25">
      <c r="A67" s="4" t="s">
        <v>71</v>
      </c>
    </row>
    <row r="68" spans="1:1" ht="15.75" x14ac:dyDescent="0.25">
      <c r="A68" s="4"/>
    </row>
    <row r="69" spans="1:1" ht="15.75" x14ac:dyDescent="0.25">
      <c r="A69" s="4"/>
    </row>
    <row r="70" spans="1:1" ht="15.75" x14ac:dyDescent="0.25">
      <c r="A70" s="4"/>
    </row>
  </sheetData>
  <mergeCells count="19">
    <mergeCell ref="A43:H43"/>
    <mergeCell ref="A45:H45"/>
    <mergeCell ref="A48:H48"/>
    <mergeCell ref="A49:H49"/>
    <mergeCell ref="A50:H50"/>
    <mergeCell ref="B10:H10"/>
    <mergeCell ref="A42:H42"/>
    <mergeCell ref="F8:F9"/>
    <mergeCell ref="G8:H8"/>
    <mergeCell ref="A1:H1"/>
    <mergeCell ref="A3:H3"/>
    <mergeCell ref="A5:H5"/>
    <mergeCell ref="A6:H6"/>
    <mergeCell ref="A7:H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4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 г</vt:lpstr>
      <vt:lpstr>2024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Сарбалина Асель</cp:lastModifiedBy>
  <cp:lastPrinted>2023-09-27T04:43:00Z</cp:lastPrinted>
  <dcterms:created xsi:type="dcterms:W3CDTF">2021-01-27T10:48:44Z</dcterms:created>
  <dcterms:modified xsi:type="dcterms:W3CDTF">2023-09-28T07:04:51Z</dcterms:modified>
</cp:coreProperties>
</file>