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earches\Desktop\2023 проекты\Колдау\"/>
    </mc:Choice>
  </mc:AlternateContent>
  <xr:revisionPtr revIDLastSave="0" documentId="8_{83BA8CFF-4A1F-4EC9-B321-9E088C1676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Лист1!$A$1:$H$93</definedName>
  </definedNames>
  <calcPr calcId="181029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H63" i="1"/>
  <c r="F62" i="1"/>
  <c r="H62" i="1"/>
  <c r="F60" i="1"/>
  <c r="F59" i="1"/>
  <c r="F55" i="1"/>
  <c r="H55" i="1"/>
  <c r="F54" i="1"/>
  <c r="H54" i="1"/>
  <c r="F53" i="1"/>
  <c r="H53" i="1"/>
  <c r="F52" i="1"/>
  <c r="H52" i="1"/>
  <c r="F51" i="1"/>
  <c r="H51" i="1"/>
  <c r="F58" i="1"/>
  <c r="H58" i="1"/>
  <c r="F57" i="1"/>
  <c r="H57" i="1"/>
  <c r="H60" i="1"/>
  <c r="F48" i="1"/>
  <c r="H48" i="1"/>
  <c r="F49" i="1"/>
  <c r="H49" i="1"/>
  <c r="F47" i="1"/>
  <c r="H47" i="1"/>
  <c r="F44" i="1"/>
  <c r="H44" i="1"/>
  <c r="F45" i="1"/>
  <c r="H45" i="1"/>
  <c r="F43" i="1"/>
  <c r="H43" i="1"/>
  <c r="F40" i="1"/>
  <c r="H40" i="1"/>
  <c r="F41" i="1"/>
  <c r="H41" i="1"/>
  <c r="F39" i="1"/>
  <c r="H39" i="1"/>
  <c r="F35" i="1"/>
  <c r="H35" i="1"/>
  <c r="F36" i="1"/>
  <c r="H36" i="1"/>
  <c r="F37" i="1"/>
  <c r="H37" i="1"/>
  <c r="F32" i="1"/>
  <c r="H32" i="1"/>
  <c r="F33" i="1"/>
  <c r="H33" i="1"/>
  <c r="F61" i="1"/>
  <c r="H61" i="1"/>
  <c r="F50" i="1"/>
  <c r="H50" i="1"/>
  <c r="F56" i="1"/>
  <c r="H59" i="1"/>
  <c r="F38" i="1"/>
  <c r="H38" i="1"/>
  <c r="F42" i="1"/>
  <c r="H42" i="1"/>
  <c r="F46" i="1"/>
  <c r="H46" i="1"/>
  <c r="F34" i="1"/>
  <c r="H34" i="1"/>
  <c r="F27" i="1"/>
  <c r="F26" i="1"/>
  <c r="H26" i="1"/>
  <c r="F17" i="1"/>
  <c r="H17" i="1"/>
  <c r="F25" i="1"/>
  <c r="H25" i="1"/>
  <c r="F23" i="1"/>
  <c r="H23" i="1"/>
  <c r="H56" i="1"/>
  <c r="F24" i="1"/>
  <c r="H24" i="1"/>
  <c r="H27" i="1"/>
  <c r="F31" i="1"/>
  <c r="F30" i="1"/>
  <c r="F29" i="1"/>
  <c r="F28" i="1"/>
  <c r="H31" i="1"/>
  <c r="F16" i="1"/>
  <c r="F18" i="1"/>
  <c r="F19" i="1"/>
  <c r="F21" i="1"/>
  <c r="F22" i="1"/>
  <c r="F20" i="1"/>
  <c r="H20" i="1"/>
  <c r="H19" i="1"/>
  <c r="H18" i="1"/>
  <c r="F14" i="1"/>
  <c r="H14" i="1"/>
  <c r="F15" i="1"/>
  <c r="H15" i="1"/>
  <c r="H16" i="1"/>
  <c r="F13" i="1"/>
  <c r="F12" i="1"/>
  <c r="F11" i="1"/>
  <c r="F64" i="1"/>
  <c r="H13" i="1"/>
  <c r="H12" i="1"/>
  <c r="H30" i="1"/>
  <c r="H64" i="1"/>
  <c r="H29" i="1"/>
  <c r="H11" i="1"/>
</calcChain>
</file>

<file path=xl/sharedStrings.xml><?xml version="1.0" encoding="utf-8"?>
<sst xmlns="http://schemas.openxmlformats.org/spreadsheetml/2006/main" count="124" uniqueCount="79">
  <si>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</si>
  <si>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</si>
  <si>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</si>
  <si>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</si>
  <si>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</si>
  <si>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</si>
  <si>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</si>
  <si>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Средства гранта</t>
  </si>
  <si>
    <t>Прямые расходы:</t>
  </si>
  <si>
    <t>Итого: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</si>
  <si>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</si>
  <si>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</si>
  <si>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</si>
  <si>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</si>
  <si>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Коммунальные услуги и (или) эксплуатационные расходы</t>
  </si>
  <si>
    <t>Расходы по оплате работ и услуг, оказываемых юридическими и физическими лицами, в том числе:</t>
  </si>
  <si>
    <t>Административные расходы:</t>
  </si>
  <si>
    <t>Руководитель проекта</t>
  </si>
  <si>
    <t>Бухгалтер проекта</t>
  </si>
  <si>
    <t>Специалист по связям с общественностью</t>
  </si>
  <si>
    <t>месяц</t>
  </si>
  <si>
    <t xml:space="preserve">Расходы на оплату услуг связи </t>
  </si>
  <si>
    <t>услуга</t>
  </si>
  <si>
    <t>Координатор проекта</t>
  </si>
  <si>
    <t>Услуги по освещению мероприятий в печатных изданияч (газеты/журналы), СМИ, паблики/блогеры, радио</t>
  </si>
  <si>
    <t>Услуги менеджера проекта</t>
  </si>
  <si>
    <t xml:space="preserve">Региональный координатор 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</si>
  <si>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</si>
  <si>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Канцелярские товары</t>
  </si>
  <si>
    <t>Прочие расходы, в том числе:</t>
  </si>
  <si>
    <t>Услуги по заправке картриджей</t>
  </si>
  <si>
    <t>Расходы на оплату аренды за помещения (30 кв.м*5000 тенге) в г. Астана</t>
  </si>
  <si>
    <t>Услуги абонентской платы за видеоконференцсвязь ZOOM (расширенный)</t>
  </si>
  <si>
    <t>Командировочные расходы в г. Шымкент</t>
  </si>
  <si>
    <t>Проживание</t>
  </si>
  <si>
    <t>Проезд на одного сотрудника</t>
  </si>
  <si>
    <t>Суточные 2МРП</t>
  </si>
  <si>
    <t>билет</t>
  </si>
  <si>
    <t>дн.</t>
  </si>
  <si>
    <t>Командировочные расходы в г. Алматы</t>
  </si>
  <si>
    <t>Командировочные расходы в г. Усть-Каменогорск</t>
  </si>
  <si>
    <t>Командировочные расходы в г. Костанай</t>
  </si>
  <si>
    <t>Программа непрерывной подготовки специалистов-психотерапевтов и консультантов полимодального профиля (6 мес. 24 онлайн встреч)</t>
  </si>
  <si>
    <t>Услуги по разработке концепции деятельности ЦПС</t>
  </si>
  <si>
    <t>Услуги по организации процесса супервизии</t>
  </si>
  <si>
    <t>Услуги по выработке рекомендации</t>
  </si>
  <si>
    <t>Услуги разработки и издания сборника по кейсам семей ТЖС (120шт.)</t>
  </si>
  <si>
    <t>Услуги по разработке, тиражированию методического пособия (318шт.)</t>
  </si>
  <si>
    <t xml:space="preserve">Грантополучатель: </t>
  </si>
  <si>
    <t>Общественное объединение «Попечительский Совет Организаций Образования «QOLDAU»</t>
  </si>
  <si>
    <t>Тема гранта:</t>
  </si>
  <si>
    <t>Сумма гранта:</t>
  </si>
  <si>
    <t>54 420 000 (Пятьдесят четыре миллиона четыреста двадцать тысяч) тенге</t>
  </si>
  <si>
    <t>Заявитель (собственный вклад)</t>
  </si>
  <si>
    <t>Мероприятие 1.</t>
  </si>
  <si>
    <t xml:space="preserve">Мероприятие 3. </t>
  </si>
  <si>
    <t>Услуги по проведению обучающей программы Кризисная психотерапия и консультирование: полимодальный подход (360 академ.часов 3 месяца)</t>
  </si>
  <si>
    <t>Услуги по созданию видеоролика (6 видеороликов, формат - 4K, хронометраж не более 3 мин.)</t>
  </si>
  <si>
    <t>Смета расходов по реализации социального проекта на 2024 год</t>
  </si>
  <si>
    <r>
      <t xml:space="preserve">С Приложением № </t>
    </r>
    <r>
      <rPr>
        <sz val="11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</si>
  <si>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</si>
  <si>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>Председатель _________________ Сағындық Ф.</t>
  </si>
  <si>
    <t>М.П.</t>
  </si>
  <si>
    <t>Грантодатель:</t>
  </si>
  <si>
    <t xml:space="preserve">НАО «Центр поддержки гражданских инициатив» </t>
  </si>
  <si>
    <t>Председатель Правления</t>
  </si>
  <si>
    <t>______________  А.К.Оспанова</t>
  </si>
  <si>
    <t>Заместитель Председателя Правления</t>
  </si>
  <si>
    <t>_______________ А.Б.Рахимжанов</t>
  </si>
  <si>
    <t>Директор Департамента управления проектами</t>
  </si>
  <si>
    <t>______________  Шамшадинова С.С.</t>
  </si>
  <si>
    <t>Главный менеджер Депаратмента управления проектами</t>
  </si>
  <si>
    <t>______________Байжиенова А.М.</t>
  </si>
  <si>
    <t>Услуги по разработке программы обучения (на госуд. и русском языках)</t>
  </si>
  <si>
    <t>Мероприятие 2. Разработка и апробация методологии по работе с семьями в различных жизненных ситуациях</t>
  </si>
  <si>
    <t>Мероприятие 5.  (Организация информационного сопровождения реализации проекта и освещение в СМИ, социальных сетях)</t>
  </si>
  <si>
    <t xml:space="preserve">Мероприятие 4. Оценка эффективности проводимой работы Центров поддержки семьи  </t>
  </si>
  <si>
    <t>Укрепление семейных ценностей среди молодежи через комплекс мер по совершенствованию деятельности Центров поддержки семьи и поддержка семей с детьми, находящимися в трудной жизненной ситуации использованием инновационного метода по приоритетному направлению: «Укрепление семейных ценностей среди молодежи через комплекс мер по совершенствованию деятельности Центров поддержки семьи и поддержка семей с детьми, находящимися в трудной жизненной ситуации»</t>
  </si>
  <si>
    <t xml:space="preserve">Приложение № 2 
к Договору о предоставлении государственного гранта 
от «___» апреля 2023 года №____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</si>
</sst>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#,##0_ ;\-#,##0\ "/>
    <numFmt numFmtId="166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11" fillId="0" borderId="0"/>
    <xf numFmtId="164" fontId="1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left" vertical="center" indent="15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10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1" xfId="1" applyNumberFormat="1" applyFont="1" applyFill="1" applyBorder="1" applyAlignment="1">
      <alignment horizontal="righ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5" fontId="9" fillId="0" borderId="3" xfId="1" applyNumberFormat="1" applyFont="1" applyFill="1" applyBorder="1" applyAlignment="1">
      <alignment horizontal="right" vertical="center"/>
    </xf>
    <xf numFmtId="165" fontId="1" fillId="0" borderId="3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right"/>
    </xf>
    <xf numFmtId="165" fontId="1" fillId="0" borderId="1" xfId="1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165" fontId="2" fillId="0" borderId="1" xfId="1" applyNumberFormat="1" applyFont="1" applyFill="1" applyBorder="1" applyAlignment="1">
      <alignment horizontal="right" vertical="center"/>
    </xf>
    <xf numFmtId="166" fontId="2" fillId="0" borderId="1" xfId="3" applyNumberFormat="1" applyFont="1" applyBorder="1" applyAlignment="1">
      <alignment horizontal="left" vertical="center" wrapText="1"/>
    </xf>
    <xf numFmtId="166" fontId="1" fillId="0" borderId="1" xfId="3" applyNumberFormat="1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center" vertical="center"/>
    </xf>
    <xf numFmtId="3" fontId="1" fillId="0" borderId="5" xfId="2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7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right" vertical="center"/>
    </xf>
    <xf numFmtId="165" fontId="2" fillId="0" borderId="4" xfId="1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/>
    </xf>
    <xf numFmtId="165" fontId="1" fillId="0" borderId="4" xfId="1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165" fontId="9" fillId="0" borderId="8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9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Финансовый" xfId="1" builtinId="3"/>
    <cellStyle name="Финансовый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3"/>
  <sheetViews>
    <sheetView tabSelected="1" zoomScaleNormal="100" zoomScaleSheetLayoutView="75" zoomScalePageLayoutView="62" workbookViewId="0">
      <selection activeCell="B5" sqref="B5"/>
    </sheetView>
  </sheetViews>
  <sheetFormatPr defaultColWidth="8.7109375" defaultRowHeight="15" x14ac:dyDescent="0.25"/>
  <cols>
    <col min="1" max="1" width="5.7109375" customWidth="1"/>
    <col min="2" max="2" width="56.42578125" customWidth="1"/>
    <col min="3" max="3" width="13.28515625" customWidth="1"/>
    <col min="4" max="4" width="11.5703125" customWidth="1"/>
    <col min="5" max="5" width="16.7109375" customWidth="1"/>
    <col min="6" max="6" width="20.28515625" customWidth="1"/>
    <col min="7" max="7" width="17.28515625" customWidth="1"/>
    <col min="8" max="8" width="19.42578125" customWidth="1"/>
    <col min="13" max="13" width="17.28515625" customWidth="1"/>
  </cols>
  <sheetData>
    <row r="1" spans="1:13" ht="54.6" customHeight="1" x14ac:dyDescent="0.25">
      <c r="A1" s="61" t="s">
        <v>78</v>
      </c>
      <c r="B1" s="61"/>
      <c r="C1" s="61"/>
      <c r="D1" s="61"/>
      <c r="E1" s="61"/>
      <c r="F1" s="61"/>
      <c r="G1" s="61"/>
      <c r="H1" s="61"/>
    </row>
    <row r="2" spans="1:13" ht="15.75" x14ac:dyDescent="0.25">
      <c r="A2" s="1"/>
      <c r="H2" s="33"/>
    </row>
    <row r="3" spans="1:13" ht="15.75" x14ac:dyDescent="0.25">
      <c r="A3" s="62" t="s">
        <v>58</v>
      </c>
      <c r="B3" s="62"/>
      <c r="C3" s="62"/>
      <c r="D3" s="62"/>
      <c r="E3" s="62"/>
      <c r="F3" s="62"/>
      <c r="G3" s="62"/>
      <c r="H3" s="62"/>
    </row>
    <row r="4" spans="1:13" ht="18.600000000000001" customHeight="1" x14ac:dyDescent="0.25">
      <c r="A4" s="55"/>
      <c r="B4" s="55"/>
      <c r="C4" s="55"/>
      <c r="D4" s="55"/>
      <c r="E4" s="55"/>
      <c r="F4" s="55"/>
      <c r="G4" s="55"/>
      <c r="H4" s="55"/>
    </row>
    <row r="5" spans="1:13" ht="22.9" customHeight="1" x14ac:dyDescent="0.25">
      <c r="A5" s="55"/>
      <c r="B5" s="56" t="s">
        <v>48</v>
      </c>
      <c r="C5" s="63" t="s">
        <v>49</v>
      </c>
      <c r="D5" s="63"/>
      <c r="E5" s="63"/>
      <c r="F5" s="63"/>
      <c r="G5" s="63"/>
      <c r="H5" s="63"/>
    </row>
    <row r="6" spans="1:13" ht="98.25" customHeight="1" x14ac:dyDescent="0.25">
      <c r="A6" s="55"/>
      <c r="B6" s="56" t="s">
        <v>50</v>
      </c>
      <c r="C6" s="63" t="s">
        <v>77</v>
      </c>
      <c r="D6" s="63"/>
      <c r="E6" s="63"/>
      <c r="F6" s="63"/>
      <c r="G6" s="63"/>
      <c r="H6" s="63"/>
    </row>
    <row r="7" spans="1:13" ht="21.6" customHeight="1" x14ac:dyDescent="0.25">
      <c r="A7" s="55"/>
      <c r="B7" s="53" t="s">
        <v>51</v>
      </c>
      <c r="C7" s="63" t="s">
        <v>52</v>
      </c>
      <c r="D7" s="63"/>
      <c r="E7" s="63"/>
      <c r="F7" s="63"/>
      <c r="G7" s="63"/>
      <c r="H7" s="63"/>
    </row>
    <row r="8" spans="1:13" ht="18.75" x14ac:dyDescent="0.25">
      <c r="A8" s="55"/>
      <c r="B8" s="53"/>
      <c r="C8" s="54"/>
      <c r="D8" s="54"/>
      <c r="E8" s="54"/>
      <c r="F8" s="54"/>
      <c r="G8" s="54"/>
      <c r="H8" s="54"/>
    </row>
    <row r="9" spans="1:13" ht="18.600000000000001" customHeight="1" x14ac:dyDescent="0.25">
      <c r="A9" s="65" t="s">
        <v>0</v>
      </c>
      <c r="B9" s="65" t="s">
        <v>1</v>
      </c>
      <c r="C9" s="65" t="s">
        <v>2</v>
      </c>
      <c r="D9" s="65" t="s">
        <v>3</v>
      </c>
      <c r="E9" s="65" t="s">
        <v>4</v>
      </c>
      <c r="F9" s="65" t="s">
        <v>5</v>
      </c>
      <c r="G9" s="65" t="s">
        <v>6</v>
      </c>
      <c r="H9" s="65"/>
    </row>
    <row r="10" spans="1:13" ht="47.25" x14ac:dyDescent="0.25">
      <c r="A10" s="65"/>
      <c r="B10" s="65"/>
      <c r="C10" s="65"/>
      <c r="D10" s="65"/>
      <c r="E10" s="65"/>
      <c r="F10" s="65"/>
      <c r="G10" s="3" t="s">
        <v>53</v>
      </c>
      <c r="H10" s="3" t="s">
        <v>7</v>
      </c>
      <c r="M10" s="2"/>
    </row>
    <row r="11" spans="1:13" ht="15.75" x14ac:dyDescent="0.25">
      <c r="A11" s="3">
        <v>1</v>
      </c>
      <c r="B11" s="4" t="s">
        <v>16</v>
      </c>
      <c r="C11" s="5"/>
      <c r="D11" s="6"/>
      <c r="E11" s="20"/>
      <c r="F11" s="21">
        <f>F12+F18+F19+F20+F23+F24+F26</f>
        <v>13437888</v>
      </c>
      <c r="G11" s="21"/>
      <c r="H11" s="21">
        <f>F11</f>
        <v>13437888</v>
      </c>
    </row>
    <row r="12" spans="1:13" ht="15.75" x14ac:dyDescent="0.25">
      <c r="A12" s="7"/>
      <c r="B12" s="4" t="s">
        <v>10</v>
      </c>
      <c r="C12" s="5"/>
      <c r="D12" s="6"/>
      <c r="E12" s="20"/>
      <c r="F12" s="21">
        <f>F13+F14+F15+F16+F17</f>
        <v>9768000</v>
      </c>
      <c r="G12" s="20"/>
      <c r="H12" s="21">
        <f>F12</f>
        <v>9768000</v>
      </c>
    </row>
    <row r="13" spans="1:13" ht="15.75" x14ac:dyDescent="0.25">
      <c r="A13" s="7"/>
      <c r="B13" s="7" t="s">
        <v>17</v>
      </c>
      <c r="C13" s="8" t="s">
        <v>20</v>
      </c>
      <c r="D13" s="9">
        <v>12</v>
      </c>
      <c r="E13" s="22">
        <v>190000</v>
      </c>
      <c r="F13" s="26">
        <f>D13*E13</f>
        <v>2280000</v>
      </c>
      <c r="G13" s="20"/>
      <c r="H13" s="20">
        <f>F13</f>
        <v>2280000</v>
      </c>
    </row>
    <row r="14" spans="1:13" ht="15.75" x14ac:dyDescent="0.25">
      <c r="A14" s="7"/>
      <c r="B14" s="7" t="s">
        <v>18</v>
      </c>
      <c r="C14" s="8" t="s">
        <v>20</v>
      </c>
      <c r="D14" s="9">
        <v>12</v>
      </c>
      <c r="E14" s="22">
        <v>139000</v>
      </c>
      <c r="F14" s="26">
        <f t="shared" ref="F14:F15" si="0">D14*E14</f>
        <v>1668000</v>
      </c>
      <c r="G14" s="20"/>
      <c r="H14" s="20">
        <f t="shared" ref="H14:H20" si="1">F14</f>
        <v>1668000</v>
      </c>
    </row>
    <row r="15" spans="1:13" ht="15.75" x14ac:dyDescent="0.25">
      <c r="A15" s="7"/>
      <c r="B15" s="7" t="s">
        <v>23</v>
      </c>
      <c r="C15" s="8" t="s">
        <v>20</v>
      </c>
      <c r="D15" s="9">
        <v>12</v>
      </c>
      <c r="E15" s="23">
        <v>181000</v>
      </c>
      <c r="F15" s="26">
        <f t="shared" si="0"/>
        <v>2172000</v>
      </c>
      <c r="G15" s="20"/>
      <c r="H15" s="20">
        <f t="shared" si="1"/>
        <v>2172000</v>
      </c>
    </row>
    <row r="16" spans="1:13" ht="16.149999999999999" customHeight="1" x14ac:dyDescent="0.25">
      <c r="A16" s="7"/>
      <c r="B16" s="7" t="s">
        <v>26</v>
      </c>
      <c r="C16" s="8" t="s">
        <v>20</v>
      </c>
      <c r="D16" s="9">
        <v>12</v>
      </c>
      <c r="E16" s="23">
        <v>174000</v>
      </c>
      <c r="F16" s="26">
        <f>D16*E16</f>
        <v>2088000</v>
      </c>
      <c r="G16" s="20"/>
      <c r="H16" s="20">
        <f t="shared" si="1"/>
        <v>2088000</v>
      </c>
    </row>
    <row r="17" spans="1:8" ht="17.45" customHeight="1" x14ac:dyDescent="0.25">
      <c r="A17" s="7"/>
      <c r="B17" s="7" t="s">
        <v>19</v>
      </c>
      <c r="C17" s="8" t="s">
        <v>20</v>
      </c>
      <c r="D17" s="9">
        <v>12</v>
      </c>
      <c r="E17" s="31">
        <v>130000</v>
      </c>
      <c r="F17" s="26">
        <f>D17*E17</f>
        <v>1560000</v>
      </c>
      <c r="G17" s="20"/>
      <c r="H17" s="20">
        <f t="shared" si="1"/>
        <v>1560000</v>
      </c>
    </row>
    <row r="18" spans="1:8" ht="19.149999999999999" customHeight="1" x14ac:dyDescent="0.25">
      <c r="A18" s="7"/>
      <c r="B18" s="4" t="s">
        <v>11</v>
      </c>
      <c r="C18" s="8" t="s">
        <v>20</v>
      </c>
      <c r="D18" s="9">
        <v>12</v>
      </c>
      <c r="E18" s="26">
        <v>68054</v>
      </c>
      <c r="F18" s="34">
        <f>D18*E18</f>
        <v>816648</v>
      </c>
      <c r="G18" s="20"/>
      <c r="H18" s="24">
        <f t="shared" si="1"/>
        <v>816648</v>
      </c>
    </row>
    <row r="19" spans="1:8" ht="19.899999999999999" customHeight="1" x14ac:dyDescent="0.25">
      <c r="A19" s="7"/>
      <c r="B19" s="4" t="s">
        <v>12</v>
      </c>
      <c r="C19" s="8" t="s">
        <v>20</v>
      </c>
      <c r="D19" s="9">
        <v>12</v>
      </c>
      <c r="E19" s="26">
        <v>24420</v>
      </c>
      <c r="F19" s="34">
        <f>D19*E19</f>
        <v>293040</v>
      </c>
      <c r="G19" s="20"/>
      <c r="H19" s="24">
        <f t="shared" si="1"/>
        <v>293040</v>
      </c>
    </row>
    <row r="20" spans="1:8" ht="15.75" x14ac:dyDescent="0.25">
      <c r="A20" s="7"/>
      <c r="B20" s="4" t="s">
        <v>13</v>
      </c>
      <c r="C20" s="10" t="s">
        <v>20</v>
      </c>
      <c r="D20" s="9">
        <v>12</v>
      </c>
      <c r="E20" s="26">
        <v>8000</v>
      </c>
      <c r="F20" s="34">
        <f t="shared" ref="F20:F22" si="2">D20*E20</f>
        <v>96000</v>
      </c>
      <c r="G20" s="20"/>
      <c r="H20" s="24">
        <f t="shared" si="1"/>
        <v>96000</v>
      </c>
    </row>
    <row r="21" spans="1:8" ht="15.75" hidden="1" x14ac:dyDescent="0.25">
      <c r="A21" s="7"/>
      <c r="B21" s="4" t="s">
        <v>21</v>
      </c>
      <c r="C21" s="10" t="s">
        <v>20</v>
      </c>
      <c r="D21" s="9">
        <v>12</v>
      </c>
      <c r="E21" s="25"/>
      <c r="F21" s="34">
        <f t="shared" si="2"/>
        <v>0</v>
      </c>
      <c r="G21" s="20"/>
      <c r="H21" s="24"/>
    </row>
    <row r="22" spans="1:8" ht="31.5" hidden="1" x14ac:dyDescent="0.25">
      <c r="A22" s="5"/>
      <c r="B22" s="4" t="s">
        <v>14</v>
      </c>
      <c r="C22" s="10" t="s">
        <v>20</v>
      </c>
      <c r="D22" s="9">
        <v>12</v>
      </c>
      <c r="E22" s="26"/>
      <c r="F22" s="34">
        <f t="shared" si="2"/>
        <v>0</v>
      </c>
      <c r="G22" s="20"/>
      <c r="H22" s="24"/>
    </row>
    <row r="23" spans="1:8" ht="31.9" customHeight="1" x14ac:dyDescent="0.25">
      <c r="A23" s="5"/>
      <c r="B23" s="4" t="s">
        <v>31</v>
      </c>
      <c r="C23" s="10" t="s">
        <v>20</v>
      </c>
      <c r="D23" s="9">
        <v>12</v>
      </c>
      <c r="E23" s="26">
        <v>150000</v>
      </c>
      <c r="F23" s="34">
        <f>D23*E23</f>
        <v>1800000</v>
      </c>
      <c r="G23" s="20"/>
      <c r="H23" s="24">
        <f t="shared" ref="H23:H27" si="3">F23</f>
        <v>1800000</v>
      </c>
    </row>
    <row r="24" spans="1:8" ht="52.9" customHeight="1" x14ac:dyDescent="0.25">
      <c r="A24" s="5"/>
      <c r="B24" s="35" t="s">
        <v>27</v>
      </c>
      <c r="C24" s="5"/>
      <c r="D24" s="6"/>
      <c r="E24" s="26"/>
      <c r="F24" s="34">
        <f>F25</f>
        <v>621000</v>
      </c>
      <c r="G24" s="20"/>
      <c r="H24" s="24">
        <f t="shared" si="3"/>
        <v>621000</v>
      </c>
    </row>
    <row r="25" spans="1:8" ht="15.75" x14ac:dyDescent="0.25">
      <c r="A25" s="5"/>
      <c r="B25" s="37" t="s">
        <v>28</v>
      </c>
      <c r="C25" s="10" t="s">
        <v>20</v>
      </c>
      <c r="D25" s="6">
        <v>12</v>
      </c>
      <c r="E25" s="26">
        <v>51750</v>
      </c>
      <c r="F25" s="26">
        <f>D25*E25</f>
        <v>621000</v>
      </c>
      <c r="G25" s="20"/>
      <c r="H25" s="20">
        <f t="shared" si="3"/>
        <v>621000</v>
      </c>
    </row>
    <row r="26" spans="1:8" ht="15.75" x14ac:dyDescent="0.25">
      <c r="A26" s="5"/>
      <c r="B26" s="4" t="s">
        <v>29</v>
      </c>
      <c r="C26" s="5"/>
      <c r="D26" s="6"/>
      <c r="E26" s="26"/>
      <c r="F26" s="34">
        <f>F27</f>
        <v>43200</v>
      </c>
      <c r="G26" s="20"/>
      <c r="H26" s="24">
        <f t="shared" si="3"/>
        <v>43200</v>
      </c>
    </row>
    <row r="27" spans="1:8" ht="15.75" x14ac:dyDescent="0.25">
      <c r="A27" s="5"/>
      <c r="B27" s="36" t="s">
        <v>30</v>
      </c>
      <c r="C27" s="10" t="s">
        <v>22</v>
      </c>
      <c r="D27" s="6">
        <v>1</v>
      </c>
      <c r="E27" s="26">
        <v>43200</v>
      </c>
      <c r="F27" s="26">
        <f>D27*E27</f>
        <v>43200</v>
      </c>
      <c r="G27" s="20"/>
      <c r="H27" s="20">
        <f t="shared" si="3"/>
        <v>43200</v>
      </c>
    </row>
    <row r="28" spans="1:8" ht="15.75" x14ac:dyDescent="0.25">
      <c r="A28" s="3">
        <v>2</v>
      </c>
      <c r="B28" s="4" t="s">
        <v>8</v>
      </c>
      <c r="C28" s="5"/>
      <c r="D28" s="6"/>
      <c r="E28" s="20"/>
      <c r="F28" s="34">
        <f>F29+F50+F56+F59+F61</f>
        <v>40982112</v>
      </c>
      <c r="G28" s="24"/>
      <c r="H28" s="24"/>
    </row>
    <row r="29" spans="1:8" ht="22.9" customHeight="1" x14ac:dyDescent="0.25">
      <c r="A29" s="7"/>
      <c r="B29" s="4" t="s">
        <v>54</v>
      </c>
      <c r="C29" s="5"/>
      <c r="D29" s="6"/>
      <c r="E29" s="20"/>
      <c r="F29" s="34">
        <f>F30+F34+F38+F42+F46</f>
        <v>6015500</v>
      </c>
      <c r="G29" s="24"/>
      <c r="H29" s="24">
        <f t="shared" ref="H29" si="4">F29</f>
        <v>6015500</v>
      </c>
    </row>
    <row r="30" spans="1:8" ht="34.15" customHeight="1" x14ac:dyDescent="0.25">
      <c r="A30" s="7"/>
      <c r="B30" s="4" t="s">
        <v>15</v>
      </c>
      <c r="C30" s="5"/>
      <c r="D30" s="6"/>
      <c r="E30" s="20"/>
      <c r="F30" s="34">
        <f>F31+F32+F33</f>
        <v>5376000</v>
      </c>
      <c r="G30" s="24"/>
      <c r="H30" s="24">
        <f>F30</f>
        <v>5376000</v>
      </c>
    </row>
    <row r="31" spans="1:8" ht="19.149999999999999" customHeight="1" x14ac:dyDescent="0.25">
      <c r="A31" s="7"/>
      <c r="B31" s="7" t="s">
        <v>25</v>
      </c>
      <c r="C31" s="38" t="s">
        <v>20</v>
      </c>
      <c r="D31" s="39">
        <v>12</v>
      </c>
      <c r="E31" s="26">
        <v>220000</v>
      </c>
      <c r="F31" s="26">
        <f>D31*E31</f>
        <v>2640000</v>
      </c>
      <c r="G31" s="20"/>
      <c r="H31" s="20">
        <f>F31</f>
        <v>2640000</v>
      </c>
    </row>
    <row r="32" spans="1:8" ht="19.149999999999999" customHeight="1" x14ac:dyDescent="0.25">
      <c r="A32" s="7"/>
      <c r="B32" s="7" t="s">
        <v>25</v>
      </c>
      <c r="C32" s="38" t="s">
        <v>20</v>
      </c>
      <c r="D32" s="40">
        <v>12</v>
      </c>
      <c r="E32" s="26">
        <v>220000</v>
      </c>
      <c r="F32" s="26">
        <f>D32*E32</f>
        <v>2640000</v>
      </c>
      <c r="G32" s="20"/>
      <c r="H32" s="20">
        <f>F32</f>
        <v>2640000</v>
      </c>
    </row>
    <row r="33" spans="1:8" ht="36" customHeight="1" x14ac:dyDescent="0.25">
      <c r="A33" s="7"/>
      <c r="B33" s="27" t="s">
        <v>32</v>
      </c>
      <c r="C33" s="41" t="s">
        <v>22</v>
      </c>
      <c r="D33" s="42">
        <v>1</v>
      </c>
      <c r="E33" s="26">
        <v>96000</v>
      </c>
      <c r="F33" s="26">
        <f>D33*E33</f>
        <v>96000</v>
      </c>
      <c r="G33" s="20"/>
      <c r="H33" s="20">
        <f t="shared" ref="H33:H61" si="5">F33</f>
        <v>96000</v>
      </c>
    </row>
    <row r="34" spans="1:8" ht="18.600000000000001" customHeight="1" x14ac:dyDescent="0.25">
      <c r="A34" s="7"/>
      <c r="B34" s="44" t="s">
        <v>33</v>
      </c>
      <c r="C34" s="43"/>
      <c r="D34" s="39"/>
      <c r="E34" s="26"/>
      <c r="F34" s="34">
        <f>F35+F36+F37</f>
        <v>150050</v>
      </c>
      <c r="G34" s="20"/>
      <c r="H34" s="24">
        <f t="shared" si="5"/>
        <v>150050</v>
      </c>
    </row>
    <row r="35" spans="1:8" ht="21" customHeight="1" x14ac:dyDescent="0.25">
      <c r="A35" s="7"/>
      <c r="B35" s="27" t="s">
        <v>35</v>
      </c>
      <c r="C35" s="43" t="s">
        <v>37</v>
      </c>
      <c r="D35" s="39">
        <v>2</v>
      </c>
      <c r="E35" s="26">
        <v>25000</v>
      </c>
      <c r="F35" s="26">
        <f>D35*E35</f>
        <v>50000</v>
      </c>
      <c r="G35" s="20"/>
      <c r="H35" s="20">
        <f t="shared" si="5"/>
        <v>50000</v>
      </c>
    </row>
    <row r="36" spans="1:8" ht="18.600000000000001" customHeight="1" x14ac:dyDescent="0.25">
      <c r="A36" s="7"/>
      <c r="B36" s="27" t="s">
        <v>36</v>
      </c>
      <c r="C36" s="43" t="s">
        <v>38</v>
      </c>
      <c r="D36" s="39">
        <v>4</v>
      </c>
      <c r="E36" s="26">
        <v>6900</v>
      </c>
      <c r="F36" s="26">
        <f>D36*E36</f>
        <v>27600</v>
      </c>
      <c r="G36" s="20"/>
      <c r="H36" s="20">
        <f t="shared" si="5"/>
        <v>27600</v>
      </c>
    </row>
    <row r="37" spans="1:8" ht="18.600000000000001" customHeight="1" x14ac:dyDescent="0.25">
      <c r="A37" s="7"/>
      <c r="B37" s="27" t="s">
        <v>34</v>
      </c>
      <c r="C37" s="43" t="s">
        <v>38</v>
      </c>
      <c r="D37" s="39">
        <v>3</v>
      </c>
      <c r="E37" s="26">
        <v>24150</v>
      </c>
      <c r="F37" s="26">
        <f>D37*E37</f>
        <v>72450</v>
      </c>
      <c r="G37" s="20"/>
      <c r="H37" s="20">
        <f t="shared" si="5"/>
        <v>72450</v>
      </c>
    </row>
    <row r="38" spans="1:8" ht="18" customHeight="1" x14ac:dyDescent="0.25">
      <c r="A38" s="7"/>
      <c r="B38" s="44" t="s">
        <v>39</v>
      </c>
      <c r="C38" s="43"/>
      <c r="D38" s="39"/>
      <c r="E38" s="26"/>
      <c r="F38" s="46">
        <f>F39+F40+F41</f>
        <v>160050</v>
      </c>
      <c r="G38" s="20"/>
      <c r="H38" s="24">
        <f t="shared" si="5"/>
        <v>160050</v>
      </c>
    </row>
    <row r="39" spans="1:8" ht="16.149999999999999" customHeight="1" x14ac:dyDescent="0.25">
      <c r="A39" s="7"/>
      <c r="B39" s="27" t="s">
        <v>35</v>
      </c>
      <c r="C39" s="43" t="s">
        <v>37</v>
      </c>
      <c r="D39" s="39">
        <v>2</v>
      </c>
      <c r="E39" s="45">
        <v>30000</v>
      </c>
      <c r="F39" s="26">
        <f>D39*E39</f>
        <v>60000</v>
      </c>
      <c r="G39" s="20"/>
      <c r="H39" s="20">
        <f t="shared" si="5"/>
        <v>60000</v>
      </c>
    </row>
    <row r="40" spans="1:8" ht="16.149999999999999" customHeight="1" x14ac:dyDescent="0.25">
      <c r="A40" s="7"/>
      <c r="B40" s="27" t="s">
        <v>36</v>
      </c>
      <c r="C40" s="43" t="s">
        <v>38</v>
      </c>
      <c r="D40" s="39">
        <v>4</v>
      </c>
      <c r="E40" s="26">
        <v>6900</v>
      </c>
      <c r="F40" s="26">
        <f t="shared" ref="F40:F41" si="6">D40*E40</f>
        <v>27600</v>
      </c>
      <c r="G40" s="20"/>
      <c r="H40" s="20">
        <f t="shared" si="5"/>
        <v>27600</v>
      </c>
    </row>
    <row r="41" spans="1:8" ht="17.45" customHeight="1" x14ac:dyDescent="0.25">
      <c r="A41" s="7"/>
      <c r="B41" s="27" t="s">
        <v>34</v>
      </c>
      <c r="C41" s="43" t="s">
        <v>38</v>
      </c>
      <c r="D41" s="39">
        <v>3</v>
      </c>
      <c r="E41" s="26">
        <v>24150</v>
      </c>
      <c r="F41" s="26">
        <f t="shared" si="6"/>
        <v>72450</v>
      </c>
      <c r="G41" s="20"/>
      <c r="H41" s="20">
        <f t="shared" si="5"/>
        <v>72450</v>
      </c>
    </row>
    <row r="42" spans="1:8" ht="19.899999999999999" customHeight="1" x14ac:dyDescent="0.25">
      <c r="A42" s="7"/>
      <c r="B42" s="44" t="s">
        <v>40</v>
      </c>
      <c r="C42" s="43"/>
      <c r="D42" s="39"/>
      <c r="E42" s="26"/>
      <c r="F42" s="34">
        <f>F43+F44+F45</f>
        <v>169700</v>
      </c>
      <c r="G42" s="20"/>
      <c r="H42" s="24">
        <f t="shared" si="5"/>
        <v>169700</v>
      </c>
    </row>
    <row r="43" spans="1:8" ht="17.45" customHeight="1" x14ac:dyDescent="0.25">
      <c r="A43" s="7"/>
      <c r="B43" s="27" t="s">
        <v>35</v>
      </c>
      <c r="C43" s="43" t="s">
        <v>37</v>
      </c>
      <c r="D43" s="39">
        <v>2</v>
      </c>
      <c r="E43" s="45">
        <v>40000</v>
      </c>
      <c r="F43" s="26">
        <f>D43*E43</f>
        <v>80000</v>
      </c>
      <c r="G43" s="20"/>
      <c r="H43" s="20">
        <f t="shared" si="5"/>
        <v>80000</v>
      </c>
    </row>
    <row r="44" spans="1:8" ht="17.45" customHeight="1" x14ac:dyDescent="0.25">
      <c r="A44" s="7"/>
      <c r="B44" s="27" t="s">
        <v>36</v>
      </c>
      <c r="C44" s="43" t="s">
        <v>38</v>
      </c>
      <c r="D44" s="39">
        <v>4</v>
      </c>
      <c r="E44" s="26">
        <v>6900</v>
      </c>
      <c r="F44" s="26">
        <f t="shared" ref="F44:F45" si="7">D44*E44</f>
        <v>27600</v>
      </c>
      <c r="G44" s="20"/>
      <c r="H44" s="20">
        <f t="shared" si="5"/>
        <v>27600</v>
      </c>
    </row>
    <row r="45" spans="1:8" ht="17.45" customHeight="1" x14ac:dyDescent="0.25">
      <c r="A45" s="7"/>
      <c r="B45" s="27" t="s">
        <v>34</v>
      </c>
      <c r="C45" s="43" t="s">
        <v>38</v>
      </c>
      <c r="D45" s="39">
        <v>3</v>
      </c>
      <c r="E45" s="26">
        <v>20700</v>
      </c>
      <c r="F45" s="26">
        <f t="shared" si="7"/>
        <v>62100</v>
      </c>
      <c r="G45" s="20"/>
      <c r="H45" s="20">
        <f t="shared" si="5"/>
        <v>62100</v>
      </c>
    </row>
    <row r="46" spans="1:8" ht="19.149999999999999" customHeight="1" x14ac:dyDescent="0.25">
      <c r="A46" s="7"/>
      <c r="B46" s="44" t="s">
        <v>41</v>
      </c>
      <c r="C46" s="43"/>
      <c r="D46" s="39"/>
      <c r="E46" s="26"/>
      <c r="F46" s="34">
        <f>F47+F48+F49</f>
        <v>159700</v>
      </c>
      <c r="G46" s="20"/>
      <c r="H46" s="24">
        <f t="shared" si="5"/>
        <v>159700</v>
      </c>
    </row>
    <row r="47" spans="1:8" ht="17.45" customHeight="1" x14ac:dyDescent="0.25">
      <c r="A47" s="7"/>
      <c r="B47" s="27" t="s">
        <v>35</v>
      </c>
      <c r="C47" s="43" t="s">
        <v>37</v>
      </c>
      <c r="D47" s="39">
        <v>2</v>
      </c>
      <c r="E47" s="45">
        <v>35000</v>
      </c>
      <c r="F47" s="26">
        <f>D47*E47</f>
        <v>70000</v>
      </c>
      <c r="G47" s="20"/>
      <c r="H47" s="20">
        <f t="shared" si="5"/>
        <v>70000</v>
      </c>
    </row>
    <row r="48" spans="1:8" ht="17.45" customHeight="1" x14ac:dyDescent="0.25">
      <c r="A48" s="7"/>
      <c r="B48" s="27" t="s">
        <v>36</v>
      </c>
      <c r="C48" s="43" t="s">
        <v>38</v>
      </c>
      <c r="D48" s="39">
        <v>4</v>
      </c>
      <c r="E48" s="26">
        <v>6900</v>
      </c>
      <c r="F48" s="26">
        <f t="shared" ref="F48:F49" si="8">D48*E48</f>
        <v>27600</v>
      </c>
      <c r="G48" s="20"/>
      <c r="H48" s="20">
        <f t="shared" si="5"/>
        <v>27600</v>
      </c>
    </row>
    <row r="49" spans="1:8" ht="17.45" customHeight="1" x14ac:dyDescent="0.25">
      <c r="A49" s="7"/>
      <c r="B49" s="27" t="s">
        <v>34</v>
      </c>
      <c r="C49" s="43" t="s">
        <v>38</v>
      </c>
      <c r="D49" s="39">
        <v>3</v>
      </c>
      <c r="E49" s="26">
        <v>20700</v>
      </c>
      <c r="F49" s="26">
        <f t="shared" si="8"/>
        <v>62100</v>
      </c>
      <c r="G49" s="20"/>
      <c r="H49" s="20">
        <f t="shared" si="5"/>
        <v>62100</v>
      </c>
    </row>
    <row r="50" spans="1:8" ht="48.6" customHeight="1" x14ac:dyDescent="0.25">
      <c r="A50" s="7"/>
      <c r="B50" s="4" t="s">
        <v>74</v>
      </c>
      <c r="C50" s="43"/>
      <c r="D50" s="39"/>
      <c r="E50" s="26"/>
      <c r="F50" s="47">
        <f>F51+F52+F53+F54+F55</f>
        <v>18380000</v>
      </c>
      <c r="G50" s="20"/>
      <c r="H50" s="24">
        <f t="shared" si="5"/>
        <v>18380000</v>
      </c>
    </row>
    <row r="51" spans="1:8" ht="22.9" customHeight="1" x14ac:dyDescent="0.25">
      <c r="A51" s="7"/>
      <c r="B51" s="57" t="s">
        <v>43</v>
      </c>
      <c r="C51" s="43" t="s">
        <v>22</v>
      </c>
      <c r="D51" s="39">
        <v>1</v>
      </c>
      <c r="E51" s="26">
        <v>1200000</v>
      </c>
      <c r="F51" s="49">
        <f t="shared" ref="F51:F55" si="9">D51*E51</f>
        <v>1200000</v>
      </c>
      <c r="G51" s="20"/>
      <c r="H51" s="20">
        <f t="shared" si="5"/>
        <v>1200000</v>
      </c>
    </row>
    <row r="52" spans="1:8" ht="34.15" customHeight="1" x14ac:dyDescent="0.25">
      <c r="A52" s="7"/>
      <c r="B52" s="27" t="s">
        <v>73</v>
      </c>
      <c r="C52" s="43" t="s">
        <v>22</v>
      </c>
      <c r="D52" s="39">
        <v>1</v>
      </c>
      <c r="E52" s="26">
        <v>9180000</v>
      </c>
      <c r="F52" s="49">
        <f t="shared" si="9"/>
        <v>9180000</v>
      </c>
      <c r="G52" s="20"/>
      <c r="H52" s="20">
        <f t="shared" si="5"/>
        <v>9180000</v>
      </c>
    </row>
    <row r="53" spans="1:8" ht="20.45" customHeight="1" x14ac:dyDescent="0.25">
      <c r="A53" s="7"/>
      <c r="B53" s="27" t="s">
        <v>44</v>
      </c>
      <c r="C53" s="43" t="s">
        <v>22</v>
      </c>
      <c r="D53" s="39">
        <v>1</v>
      </c>
      <c r="E53" s="26">
        <v>6000000</v>
      </c>
      <c r="F53" s="49">
        <f t="shared" si="9"/>
        <v>6000000</v>
      </c>
      <c r="G53" s="20"/>
      <c r="H53" s="20">
        <f t="shared" si="5"/>
        <v>6000000</v>
      </c>
    </row>
    <row r="54" spans="1:8" ht="21.6" customHeight="1" x14ac:dyDescent="0.25">
      <c r="A54" s="7"/>
      <c r="B54" s="7" t="s">
        <v>45</v>
      </c>
      <c r="C54" s="43" t="s">
        <v>22</v>
      </c>
      <c r="D54" s="39">
        <v>1</v>
      </c>
      <c r="E54" s="26">
        <v>200000</v>
      </c>
      <c r="F54" s="49">
        <f t="shared" si="9"/>
        <v>200000</v>
      </c>
      <c r="G54" s="20"/>
      <c r="H54" s="20">
        <f t="shared" si="5"/>
        <v>200000</v>
      </c>
    </row>
    <row r="55" spans="1:8" ht="33.6" customHeight="1" x14ac:dyDescent="0.25">
      <c r="A55" s="7"/>
      <c r="B55" s="27" t="s">
        <v>46</v>
      </c>
      <c r="C55" s="43" t="s">
        <v>22</v>
      </c>
      <c r="D55" s="39">
        <v>1</v>
      </c>
      <c r="E55" s="26">
        <v>1800000</v>
      </c>
      <c r="F55" s="49">
        <f t="shared" si="9"/>
        <v>1800000</v>
      </c>
      <c r="G55" s="20"/>
      <c r="H55" s="20">
        <f t="shared" si="5"/>
        <v>1800000</v>
      </c>
    </row>
    <row r="56" spans="1:8" ht="22.9" customHeight="1" x14ac:dyDescent="0.25">
      <c r="A56" s="7"/>
      <c r="B56" s="4" t="s">
        <v>55</v>
      </c>
      <c r="C56" s="50"/>
      <c r="D56" s="51"/>
      <c r="E56" s="52"/>
      <c r="F56" s="47">
        <f>F57+F58</f>
        <v>12720000</v>
      </c>
      <c r="G56" s="20"/>
      <c r="H56" s="24">
        <f t="shared" si="5"/>
        <v>12720000</v>
      </c>
    </row>
    <row r="57" spans="1:8" ht="51.6" customHeight="1" x14ac:dyDescent="0.25">
      <c r="A57" s="7"/>
      <c r="B57" s="7" t="s">
        <v>56</v>
      </c>
      <c r="C57" s="43" t="s">
        <v>22</v>
      </c>
      <c r="D57" s="48">
        <v>1</v>
      </c>
      <c r="E57" s="45">
        <v>10800000</v>
      </c>
      <c r="F57" s="26">
        <f>D57*E57</f>
        <v>10800000</v>
      </c>
      <c r="G57" s="20"/>
      <c r="H57" s="20">
        <f t="shared" si="5"/>
        <v>10800000</v>
      </c>
    </row>
    <row r="58" spans="1:8" ht="51" customHeight="1" x14ac:dyDescent="0.25">
      <c r="A58" s="7"/>
      <c r="B58" s="7" t="s">
        <v>42</v>
      </c>
      <c r="C58" s="43" t="s">
        <v>22</v>
      </c>
      <c r="D58" s="48">
        <v>1</v>
      </c>
      <c r="E58" s="45">
        <v>1920000</v>
      </c>
      <c r="F58" s="26">
        <f>D58*E58</f>
        <v>1920000</v>
      </c>
      <c r="G58" s="20"/>
      <c r="H58" s="20">
        <f t="shared" si="5"/>
        <v>1920000</v>
      </c>
    </row>
    <row r="59" spans="1:8" ht="36.6" customHeight="1" x14ac:dyDescent="0.25">
      <c r="A59" s="7"/>
      <c r="B59" s="4" t="s">
        <v>76</v>
      </c>
      <c r="C59" s="5"/>
      <c r="D59" s="6"/>
      <c r="E59" s="20"/>
      <c r="F59" s="21">
        <f>F60</f>
        <v>2544000</v>
      </c>
      <c r="G59" s="24"/>
      <c r="H59" s="24">
        <f t="shared" si="5"/>
        <v>2544000</v>
      </c>
    </row>
    <row r="60" spans="1:8" ht="31.5" x14ac:dyDescent="0.25">
      <c r="A60" s="7"/>
      <c r="B60" s="27" t="s">
        <v>47</v>
      </c>
      <c r="C60" s="28" t="s">
        <v>22</v>
      </c>
      <c r="D60" s="29">
        <v>1</v>
      </c>
      <c r="E60" s="30">
        <v>2544000</v>
      </c>
      <c r="F60" s="23">
        <f>D60*E60</f>
        <v>2544000</v>
      </c>
      <c r="G60" s="24"/>
      <c r="H60" s="20">
        <f t="shared" si="5"/>
        <v>2544000</v>
      </c>
    </row>
    <row r="61" spans="1:8" ht="49.15" customHeight="1" x14ac:dyDescent="0.25">
      <c r="A61" s="7"/>
      <c r="B61" s="4" t="s">
        <v>75</v>
      </c>
      <c r="C61" s="8"/>
      <c r="D61" s="11"/>
      <c r="E61" s="22"/>
      <c r="F61" s="21">
        <f>F62+F63</f>
        <v>1322612</v>
      </c>
      <c r="G61" s="24"/>
      <c r="H61" s="24">
        <f t="shared" si="5"/>
        <v>1322612</v>
      </c>
    </row>
    <row r="62" spans="1:8" ht="38.450000000000003" customHeight="1" x14ac:dyDescent="0.25">
      <c r="A62" s="7"/>
      <c r="B62" s="27" t="s">
        <v>57</v>
      </c>
      <c r="C62" s="10" t="s">
        <v>22</v>
      </c>
      <c r="D62" s="6">
        <v>1</v>
      </c>
      <c r="E62" s="20">
        <v>720000</v>
      </c>
      <c r="F62" s="23">
        <f>D62*E62</f>
        <v>720000</v>
      </c>
      <c r="G62" s="24"/>
      <c r="H62" s="20">
        <f>F62</f>
        <v>720000</v>
      </c>
    </row>
    <row r="63" spans="1:8" ht="40.9" customHeight="1" x14ac:dyDescent="0.25">
      <c r="A63" s="7"/>
      <c r="B63" s="32" t="s">
        <v>24</v>
      </c>
      <c r="C63" s="10" t="s">
        <v>22</v>
      </c>
      <c r="D63" s="11">
        <v>1</v>
      </c>
      <c r="E63" s="22">
        <v>602612</v>
      </c>
      <c r="F63" s="23">
        <f>D63*E63</f>
        <v>602612</v>
      </c>
      <c r="G63" s="24"/>
      <c r="H63" s="20">
        <f>F63</f>
        <v>602612</v>
      </c>
    </row>
    <row r="64" spans="1:8" s="12" customFormat="1" ht="15.75" x14ac:dyDescent="0.25">
      <c r="A64" s="4"/>
      <c r="B64" s="4" t="s">
        <v>9</v>
      </c>
      <c r="C64" s="13"/>
      <c r="D64" s="14"/>
      <c r="E64" s="24"/>
      <c r="F64" s="34">
        <f>F11+F28</f>
        <v>54420000</v>
      </c>
      <c r="G64" s="24"/>
      <c r="H64" s="24">
        <f>F64</f>
        <v>54420000</v>
      </c>
    </row>
    <row r="65" spans="1:9" ht="15.75" x14ac:dyDescent="0.25">
      <c r="A65" s="59"/>
      <c r="B65" s="59"/>
      <c r="C65" s="59"/>
      <c r="D65" s="59"/>
      <c r="E65" s="59"/>
      <c r="F65" s="59"/>
      <c r="G65" s="59"/>
      <c r="H65" s="59"/>
    </row>
    <row r="66" spans="1:9" ht="15.75" x14ac:dyDescent="0.25">
      <c r="A66" s="16"/>
      <c r="B66" s="64" t="s">
        <v>59</v>
      </c>
      <c r="C66" s="64"/>
      <c r="D66" s="64"/>
      <c r="E66" s="64"/>
      <c r="F66" s="64"/>
      <c r="G66" s="64"/>
      <c r="H66" s="64"/>
      <c r="I66" s="64"/>
    </row>
    <row r="67" spans="1:9" ht="15.75" x14ac:dyDescent="0.25">
      <c r="A67" s="16"/>
      <c r="B67" s="60" t="s">
        <v>60</v>
      </c>
      <c r="C67" s="60"/>
      <c r="D67" s="60"/>
      <c r="E67" s="60"/>
      <c r="F67" s="60"/>
      <c r="G67" s="60"/>
      <c r="H67" s="60"/>
      <c r="I67" s="60"/>
    </row>
    <row r="68" spans="1:9" ht="15.75" x14ac:dyDescent="0.25">
      <c r="A68" s="16"/>
      <c r="B68" s="15"/>
    </row>
    <row r="69" spans="1:9" ht="15.75" x14ac:dyDescent="0.25">
      <c r="A69" s="16"/>
      <c r="B69" s="63" t="s">
        <v>61</v>
      </c>
      <c r="C69" s="63"/>
      <c r="D69" s="63"/>
      <c r="E69" s="63"/>
      <c r="F69" s="63"/>
      <c r="G69" s="63"/>
      <c r="H69" s="63"/>
      <c r="I69" s="63"/>
    </row>
    <row r="70" spans="1:9" ht="15.75" x14ac:dyDescent="0.25">
      <c r="A70" s="16"/>
      <c r="B70" s="54" t="s">
        <v>62</v>
      </c>
      <c r="C70" s="54"/>
      <c r="D70" s="54"/>
      <c r="E70" s="54"/>
      <c r="F70" s="54"/>
      <c r="G70" s="54"/>
      <c r="H70" s="54"/>
      <c r="I70" s="54"/>
    </row>
    <row r="71" spans="1:9" ht="15.75" x14ac:dyDescent="0.25">
      <c r="A71" s="16"/>
      <c r="B71" s="58"/>
    </row>
    <row r="72" spans="1:9" ht="15.75" x14ac:dyDescent="0.25">
      <c r="A72" s="16"/>
      <c r="B72" s="58"/>
    </row>
    <row r="73" spans="1:9" ht="15.75" x14ac:dyDescent="0.25">
      <c r="A73" s="16"/>
      <c r="B73" s="60" t="s">
        <v>63</v>
      </c>
      <c r="C73" s="60"/>
      <c r="D73" s="60"/>
      <c r="E73" s="60"/>
      <c r="F73" s="60"/>
      <c r="G73" s="60"/>
      <c r="H73" s="60"/>
      <c r="I73" s="60"/>
    </row>
    <row r="74" spans="1:9" ht="15.75" x14ac:dyDescent="0.25">
      <c r="A74" s="16"/>
      <c r="B74" s="15"/>
    </row>
    <row r="75" spans="1:9" ht="15.75" x14ac:dyDescent="0.25">
      <c r="A75" s="16"/>
      <c r="B75" s="17" t="s">
        <v>64</v>
      </c>
      <c r="C75" s="17"/>
      <c r="D75" s="17"/>
      <c r="E75" s="17"/>
      <c r="F75" s="17"/>
      <c r="G75" s="17"/>
      <c r="H75" s="17"/>
      <c r="I75" s="17"/>
    </row>
    <row r="76" spans="1:9" ht="15.75" x14ac:dyDescent="0.25">
      <c r="A76" s="16"/>
      <c r="B76" s="53"/>
      <c r="C76" s="53"/>
      <c r="D76" s="53"/>
      <c r="E76" s="53"/>
      <c r="F76" s="53"/>
      <c r="G76" s="53"/>
      <c r="H76" s="53"/>
      <c r="I76" s="53"/>
    </row>
    <row r="77" spans="1:9" ht="15.75" x14ac:dyDescent="0.25">
      <c r="A77" s="16"/>
      <c r="B77" s="53" t="s">
        <v>65</v>
      </c>
      <c r="C77" s="53"/>
      <c r="D77" s="53"/>
      <c r="E77" s="53"/>
      <c r="F77" s="53"/>
      <c r="G77" s="53"/>
      <c r="H77" s="53"/>
      <c r="I77" s="53"/>
    </row>
    <row r="78" spans="1:9" ht="15.75" x14ac:dyDescent="0.25">
      <c r="A78" s="16"/>
      <c r="B78" s="53"/>
      <c r="C78" s="53"/>
      <c r="D78" s="53"/>
      <c r="E78" s="53"/>
      <c r="F78" s="53"/>
      <c r="G78" s="53"/>
      <c r="H78" s="53"/>
      <c r="I78" s="53"/>
    </row>
    <row r="79" spans="1:9" ht="15.75" x14ac:dyDescent="0.25">
      <c r="A79" s="16"/>
      <c r="B79" s="53" t="s">
        <v>66</v>
      </c>
      <c r="C79" s="53"/>
      <c r="D79" s="53"/>
      <c r="E79" s="53"/>
      <c r="F79" s="53"/>
      <c r="G79" s="53"/>
      <c r="H79" s="53"/>
      <c r="I79" s="53"/>
    </row>
    <row r="80" spans="1:9" ht="15.75" x14ac:dyDescent="0.25">
      <c r="A80" s="16"/>
      <c r="B80" s="53" t="s">
        <v>62</v>
      </c>
      <c r="C80" s="53"/>
      <c r="D80" s="53"/>
      <c r="E80" s="53"/>
      <c r="F80" s="53"/>
      <c r="G80" s="53"/>
      <c r="H80" s="53"/>
      <c r="I80" s="53"/>
    </row>
    <row r="81" spans="1:9" ht="15.75" x14ac:dyDescent="0.25">
      <c r="A81" s="16"/>
      <c r="B81" s="53" t="s">
        <v>67</v>
      </c>
      <c r="C81" s="53"/>
      <c r="D81" s="53"/>
      <c r="E81" s="53"/>
      <c r="F81" s="53"/>
      <c r="G81" s="53"/>
      <c r="H81" s="53"/>
      <c r="I81" s="53"/>
    </row>
    <row r="82" spans="1:9" ht="18.600000000000001" customHeight="1" x14ac:dyDescent="0.25">
      <c r="A82" s="16"/>
      <c r="B82" s="53" t="s">
        <v>68</v>
      </c>
      <c r="C82" s="53"/>
      <c r="D82" s="53"/>
      <c r="E82" s="53"/>
      <c r="F82" s="53"/>
      <c r="G82" s="53"/>
      <c r="H82" s="53"/>
      <c r="I82" s="53"/>
    </row>
    <row r="83" spans="1:9" ht="15" customHeight="1" x14ac:dyDescent="0.25">
      <c r="A83" s="16"/>
      <c r="B83" s="17"/>
    </row>
    <row r="84" spans="1:9" ht="19.899999999999999" customHeight="1" x14ac:dyDescent="0.25">
      <c r="A84" s="17"/>
      <c r="B84" s="17" t="s">
        <v>69</v>
      </c>
    </row>
    <row r="85" spans="1:9" ht="15.75" x14ac:dyDescent="0.25">
      <c r="A85" s="15"/>
      <c r="B85" s="17"/>
    </row>
    <row r="86" spans="1:9" ht="15.75" x14ac:dyDescent="0.25">
      <c r="A86" s="17"/>
      <c r="B86" s="17" t="s">
        <v>70</v>
      </c>
    </row>
    <row r="87" spans="1:9" ht="15.75" x14ac:dyDescent="0.25">
      <c r="A87" s="17"/>
      <c r="B87" s="18"/>
    </row>
    <row r="88" spans="1:9" ht="15.75" x14ac:dyDescent="0.25">
      <c r="A88" s="17"/>
      <c r="B88" s="17" t="s">
        <v>71</v>
      </c>
    </row>
    <row r="89" spans="1:9" ht="15.75" x14ac:dyDescent="0.25">
      <c r="A89" s="17"/>
      <c r="B89" s="17"/>
    </row>
    <row r="90" spans="1:9" ht="15.75" x14ac:dyDescent="0.25">
      <c r="A90" s="17"/>
      <c r="B90" s="17" t="s">
        <v>72</v>
      </c>
    </row>
    <row r="91" spans="1:9" ht="15.75" x14ac:dyDescent="0.25">
      <c r="A91" s="17"/>
    </row>
    <row r="92" spans="1:9" ht="15.75" x14ac:dyDescent="0.25">
      <c r="A92" s="17"/>
    </row>
    <row r="93" spans="1:9" ht="15.75" x14ac:dyDescent="0.25">
      <c r="A93" s="17"/>
    </row>
    <row r="94" spans="1:9" ht="15.75" x14ac:dyDescent="0.25">
      <c r="A94" s="18"/>
    </row>
    <row r="95" spans="1:9" ht="15.75" x14ac:dyDescent="0.25">
      <c r="A95" s="17"/>
    </row>
    <row r="96" spans="1:9" ht="15.75" x14ac:dyDescent="0.25">
      <c r="A96" s="17"/>
    </row>
    <row r="97" spans="1:1" ht="15.75" x14ac:dyDescent="0.25">
      <c r="A97" s="17"/>
    </row>
    <row r="98" spans="1:1" ht="15.75" x14ac:dyDescent="0.25">
      <c r="A98" s="17"/>
    </row>
    <row r="99" spans="1:1" ht="15.75" x14ac:dyDescent="0.25">
      <c r="A99" s="17"/>
    </row>
    <row r="100" spans="1:1" ht="15.75" x14ac:dyDescent="0.25">
      <c r="A100" s="17"/>
    </row>
    <row r="101" spans="1:1" ht="15.75" x14ac:dyDescent="0.25">
      <c r="A101" s="17"/>
    </row>
    <row r="102" spans="1:1" ht="15.75" x14ac:dyDescent="0.25">
      <c r="A102" s="17"/>
    </row>
    <row r="103" spans="1:1" x14ac:dyDescent="0.25">
      <c r="A103" s="19"/>
    </row>
  </sheetData>
  <mergeCells count="16">
    <mergeCell ref="B73:I73"/>
    <mergeCell ref="A1:H1"/>
    <mergeCell ref="A3:H3"/>
    <mergeCell ref="C5:H5"/>
    <mergeCell ref="C6:H6"/>
    <mergeCell ref="C7:H7"/>
    <mergeCell ref="B66:I66"/>
    <mergeCell ref="B67:I67"/>
    <mergeCell ref="B69:I69"/>
    <mergeCell ref="A9:A10"/>
    <mergeCell ref="G9:H9"/>
    <mergeCell ref="B9:B10"/>
    <mergeCell ref="C9:C10"/>
    <mergeCell ref="D9:D10"/>
    <mergeCell ref="E9:E10"/>
    <mergeCell ref="F9:F10"/>
  </mergeCells>
  <pageMargins left="0.25" right="0.25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2023-02-14T22:53:46Z</cp:lastPrinted>
  <dcterms:created xsi:type="dcterms:W3CDTF">2021-01-27T10:48:44Z</dcterms:created>
  <dcterms:modified xsi:type="dcterms:W3CDTF">2023-04-24T11:08:28Z</dcterms:modified>
</cp:coreProperties>
</file>