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Проекты 2023\жастар жетистиги\договор\"/>
    </mc:Choice>
  </mc:AlternateContent>
  <bookViews>
    <workbookView xWindow="0" yWindow="0" windowWidth="18996" windowHeight="8616"/>
  </bookViews>
  <sheets>
    <sheet name="Лист1" sheetId="1"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H13" i="1"/>
  <c r="H14" i="1"/>
  <c r="H15" i="1"/>
  <c r="H16" i="1"/>
  <c r="H17" i="1"/>
  <c r="H18" i="1"/>
  <c r="H19" i="1"/>
  <c r="H20" i="1"/>
  <c r="H21" i="1"/>
  <c r="H22" i="1"/>
  <c r="H23" i="1"/>
  <c r="H24" i="1"/>
  <c r="H25" i="1"/>
  <c r="H26" i="1"/>
  <c r="H28" i="1"/>
  <c r="H29" i="1"/>
  <c r="H30" i="1"/>
  <c r="H32" i="1"/>
  <c r="H33" i="1"/>
  <c r="H34" i="1"/>
  <c r="H35" i="1"/>
  <c r="H36" i="1"/>
  <c r="H38" i="1"/>
  <c r="H39" i="1"/>
  <c r="H40" i="1"/>
  <c r="H41" i="1"/>
  <c r="H42" i="1"/>
  <c r="H44" i="1"/>
  <c r="H45" i="1"/>
  <c r="H46" i="1"/>
  <c r="H47" i="1"/>
  <c r="H48" i="1"/>
  <c r="H50" i="1"/>
  <c r="H51" i="1"/>
  <c r="H52" i="1"/>
  <c r="H54" i="1"/>
  <c r="H55" i="1"/>
  <c r="H57" i="1"/>
  <c r="H58" i="1"/>
  <c r="H59" i="1"/>
  <c r="H10" i="1"/>
  <c r="F24" i="1" l="1"/>
  <c r="F59" i="1" s="1"/>
  <c r="F55" i="1"/>
  <c r="F57" i="1"/>
  <c r="F58" i="1"/>
  <c r="F54" i="1"/>
  <c r="F52" i="1" s="1"/>
  <c r="F51" i="1"/>
  <c r="F50" i="1"/>
  <c r="F48" i="1" s="1"/>
  <c r="F47" i="1"/>
  <c r="F46" i="1"/>
  <c r="F45" i="1" s="1"/>
  <c r="F42" i="1"/>
  <c r="F44" i="1"/>
  <c r="F41" i="1"/>
  <c r="F40" i="1"/>
  <c r="F39" i="1"/>
  <c r="F38" i="1"/>
  <c r="F33" i="1"/>
  <c r="F34" i="1"/>
  <c r="F35" i="1"/>
  <c r="F36" i="1"/>
  <c r="F32" i="1"/>
  <c r="F29" i="1"/>
  <c r="F30" i="1"/>
  <c r="F28" i="1"/>
  <c r="F26" i="1" s="1"/>
  <c r="F25" i="1"/>
  <c r="F22" i="1"/>
  <c r="F23" i="1"/>
  <c r="F19" i="1"/>
  <c r="F20" i="1"/>
  <c r="F21" i="1"/>
  <c r="F13" i="1"/>
  <c r="F14" i="1"/>
  <c r="F15" i="1"/>
  <c r="F16" i="1"/>
  <c r="F17" i="1"/>
  <c r="F18" i="1"/>
  <c r="F12" i="1"/>
  <c r="F10" i="1" s="1"/>
</calcChain>
</file>

<file path=xl/sharedStrings.xml><?xml version="1.0" encoding="utf-8"?>
<sst xmlns="http://schemas.openxmlformats.org/spreadsheetml/2006/main" count="153" uniqueCount="125">
  <si>
    <t>№</t>
  </si>
  <si>
    <t xml:space="preserve">                                                        М.П.</t>
  </si>
  <si>
    <r>
      <t xml:space="preserve">______________  Ф.И.О </t>
    </r>
    <r>
      <rPr>
        <i/>
        <sz val="12"/>
        <color theme="1"/>
        <rFont val="Times New Roman"/>
        <family val="1"/>
        <charset val="204"/>
      </rPr>
      <t>(при наличии)</t>
    </r>
  </si>
  <si>
    <r>
      <t>______________  Ф.И.О</t>
    </r>
    <r>
      <rPr>
        <i/>
        <sz val="12"/>
        <color theme="1"/>
        <rFont val="Times New Roman"/>
        <family val="1"/>
        <charset val="204"/>
      </rPr>
      <t xml:space="preserve"> (при наличии)</t>
    </r>
  </si>
  <si>
    <r>
      <t xml:space="preserve">______________ Ф.И.О </t>
    </r>
    <r>
      <rPr>
        <i/>
        <sz val="12"/>
        <color theme="1"/>
        <rFont val="Times New Roman"/>
        <family val="1"/>
        <charset val="204"/>
      </rPr>
      <t>(при наличии)</t>
    </r>
  </si>
  <si>
    <t>«___»________ 20___жылғы №___ 
Грант беру жөніндегі Келісімшарттың  
№ 2 Қосымшасы</t>
  </si>
  <si>
    <t>Шығыс бөліктері</t>
  </si>
  <si>
    <t>Өлшем бірлігі</t>
  </si>
  <si>
    <t>Саны</t>
  </si>
  <si>
    <t>Құны, теңгемен</t>
  </si>
  <si>
    <t>Қаржыландыру көздері</t>
  </si>
  <si>
    <t>Грант қаражаттары</t>
  </si>
  <si>
    <t>Қорытынды:</t>
  </si>
  <si>
    <r>
      <t xml:space="preserve">№ </t>
    </r>
    <r>
      <rPr>
        <sz val="12"/>
        <color theme="1"/>
        <rFont val="Times New Roman"/>
        <family val="1"/>
        <charset val="204"/>
      </rPr>
      <t xml:space="preserve">2 Қосымшамен таныстым және келісемін: </t>
    </r>
  </si>
  <si>
    <t>Грант алушы:</t>
  </si>
  <si>
    <t>Грант беруші:</t>
  </si>
  <si>
    <t xml:space="preserve">«Азаматтық бастамаларды қолдау орталығы» КЕАҚ </t>
  </si>
  <si>
    <t>Әлеуметтік жобаны іске асыруға арналған шығындар сметасы</t>
  </si>
  <si>
    <t>Барлығы, теңгемен</t>
  </si>
  <si>
    <t>Өтініш беруші (өз салымы)</t>
  </si>
  <si>
    <t>Жобаларды басқару департаментінің директоры</t>
  </si>
  <si>
    <t>Жобаларды басқару департаментінің менеджері</t>
  </si>
  <si>
    <t>Грант алушы: «Жастар жетістіктері» қоғамдық қоры</t>
  </si>
  <si>
    <t>Грант тақырыбы: «Туым менің - мақтанышым»</t>
  </si>
  <si>
    <t>Грант сомасы: 10 000 000 (он миллион) теңге</t>
  </si>
  <si>
    <t>Әкімшілік шығындар</t>
  </si>
  <si>
    <t>1) жалақы, оның ішінде (30%)</t>
  </si>
  <si>
    <t>Жоба жетекшісі 0,5 бірлікте</t>
  </si>
  <si>
    <t>ай</t>
  </si>
  <si>
    <t>Жоба менеджері 0,5 бірлікте</t>
  </si>
  <si>
    <t>жоба әкімшісі  0,3 бірлікте</t>
  </si>
  <si>
    <t>Әлеуметтік  салық және әлеуметтік аударымдар 11%</t>
  </si>
  <si>
    <t>міндетті медициналық          сақтандыру 3%</t>
  </si>
  <si>
    <t xml:space="preserve"> Банк қызметтері</t>
  </si>
  <si>
    <t xml:space="preserve"> Шығыс материалдары, негізгі құралдарға      қызмет көрсетуге және оларды ұстауға қажетті тауарларды сатып алу және басқа да  қорлар, оның ішінде: </t>
  </si>
  <si>
    <t>рет</t>
  </si>
  <si>
    <t>Кеңсе тауары</t>
  </si>
  <si>
    <t xml:space="preserve">Пошталық қызмет </t>
  </si>
  <si>
    <t>1.1</t>
  </si>
  <si>
    <t>1.1.1</t>
  </si>
  <si>
    <t>1.1.2</t>
  </si>
  <si>
    <t>1.1.3</t>
  </si>
  <si>
    <t>1.1.4</t>
  </si>
  <si>
    <t>1.1.5</t>
  </si>
  <si>
    <t>1.1.6</t>
  </si>
  <si>
    <t>1.2</t>
  </si>
  <si>
    <t>1.3</t>
  </si>
  <si>
    <t>1.4</t>
  </si>
  <si>
    <t>1.5</t>
  </si>
  <si>
    <t>2</t>
  </si>
  <si>
    <t>Материалдық- техникалық қамтамасыз ету, оның ішінде:</t>
  </si>
  <si>
    <t>2.1</t>
  </si>
  <si>
    <t xml:space="preserve">Ноутбук </t>
  </si>
  <si>
    <t xml:space="preserve">дана </t>
  </si>
  <si>
    <t>3.</t>
  </si>
  <si>
    <t>Тікелей шығындар:</t>
  </si>
  <si>
    <t>3.1</t>
  </si>
  <si>
    <t>дана</t>
  </si>
  <si>
    <t>3.2</t>
  </si>
  <si>
    <t>3.3</t>
  </si>
  <si>
    <t>Тарату материалдарын сатып алу, оның    ішінде:</t>
  </si>
  <si>
    <t>3.4</t>
  </si>
  <si>
    <t>блокнот</t>
  </si>
  <si>
    <t>3.5</t>
  </si>
  <si>
    <t>ручка</t>
  </si>
  <si>
    <t>3.6</t>
  </si>
  <si>
    <t>папка</t>
  </si>
  <si>
    <t>3.7</t>
  </si>
  <si>
    <t>заңды және жеке тұлғалар орындайтын жұмыстар мен көрсететін қызметтерге ақы  төлеу бойынша  шығыстар, оның ішінде:</t>
  </si>
  <si>
    <t>3.7.1</t>
  </si>
  <si>
    <t>Тренердің гонорары</t>
  </si>
  <si>
    <t>қызмет</t>
  </si>
  <si>
    <t>3.7.2</t>
  </si>
  <si>
    <t>Сертификат басып  шығару</t>
  </si>
  <si>
    <t>3.7.3</t>
  </si>
  <si>
    <t>баннер басып шығару</t>
  </si>
  <si>
    <t>3.7.4</t>
  </si>
  <si>
    <t xml:space="preserve">Қатысушылардың жатып тұруы </t>
  </si>
  <si>
    <t>3.7.5</t>
  </si>
  <si>
    <t xml:space="preserve">Көлік шығыны </t>
  </si>
  <si>
    <t>Өкілдік шығыстар:</t>
  </si>
  <si>
    <t>3.7.6</t>
  </si>
  <si>
    <t>кофе-брейк</t>
  </si>
  <si>
    <t>3.7.7</t>
  </si>
  <si>
    <t>түскі ас</t>
  </si>
  <si>
    <t>3.7.8</t>
  </si>
  <si>
    <t>кешкі ас</t>
  </si>
  <si>
    <t>3.7.9</t>
  </si>
  <si>
    <t>залды жалға алу</t>
  </si>
  <si>
    <t>3.8</t>
  </si>
  <si>
    <t>жеке тұлғалардың жұмыстары және қызметтері, оның  ішінде:</t>
  </si>
  <si>
    <t>3.8.1</t>
  </si>
  <si>
    <t>Сарапшы гонорары</t>
  </si>
  <si>
    <t>3.9</t>
  </si>
  <si>
    <t>3.9.1</t>
  </si>
  <si>
    <t>Басылымдарға материал дайындау және шығарту</t>
  </si>
  <si>
    <t xml:space="preserve">қызмет </t>
  </si>
  <si>
    <t>3.9.2</t>
  </si>
  <si>
    <t xml:space="preserve">Телеарнада репортаждың сценариін дайындау </t>
  </si>
  <si>
    <t>заңды және жеке тұлғалар орындайтын жұмыстар  мен көрсететін қызметтерге  ақы төлеу бойынша  шығыстар, оның ішінде</t>
  </si>
  <si>
    <t>3.10.1</t>
  </si>
  <si>
    <t>Көлік шығындары (аудандарға)</t>
  </si>
  <si>
    <t>3.10.2</t>
  </si>
  <si>
    <t xml:space="preserve">Жаңаөзен, Бейнеу, Мұнайлы, Маңғыстау, Түпқараған, Қарақия аудандарында  іс шаралар </t>
  </si>
  <si>
    <t>3.11</t>
  </si>
  <si>
    <t>Заңды және жеке тұлғалар орындайтын жұмыстар  мен көрсететін қызметтерге  ақы төлеу бойынша  шығыстар, оның    ішінде</t>
  </si>
  <si>
    <t>3.11.1</t>
  </si>
  <si>
    <t xml:space="preserve">Лед экран </t>
  </si>
  <si>
    <t>3.11.2</t>
  </si>
  <si>
    <t>фото- видео қызмет</t>
  </si>
  <si>
    <t>3.11.3</t>
  </si>
  <si>
    <t>3.11.4</t>
  </si>
  <si>
    <r>
      <rPr>
        <b/>
        <sz val="14"/>
        <color theme="1"/>
        <rFont val="Times New Roman"/>
        <family val="1"/>
        <charset val="204"/>
      </rPr>
      <t xml:space="preserve">6 іс-шара </t>
    </r>
    <r>
      <rPr>
        <sz val="14"/>
        <color theme="1"/>
        <rFont val="Times New Roman"/>
        <family val="1"/>
        <charset val="204"/>
      </rPr>
      <t xml:space="preserve">
Қорытынды шара облыс орталығы Ақтау қаласында  - Тәуелсіздік мерекесі қарсаңында Патриоттар форумы.</t>
    </r>
  </si>
  <si>
    <r>
      <rPr>
        <b/>
        <sz val="14"/>
        <color theme="1"/>
        <rFont val="Times New Roman"/>
        <family val="1"/>
        <charset val="204"/>
      </rPr>
      <t>2 іс-шара</t>
    </r>
    <r>
      <rPr>
        <sz val="14"/>
        <color theme="1"/>
        <rFont val="Times New Roman"/>
        <family val="1"/>
        <charset val="204"/>
      </rPr>
      <t xml:space="preserve"> «Мемлекеттік рәміздерді қолданудың  негізгі тәртібі   және түсіндіру  жұмыстарының жаңа    әдістері » Тренинг –семинар</t>
    </r>
  </si>
  <si>
    <r>
      <rPr>
        <b/>
        <sz val="14"/>
        <color theme="1"/>
        <rFont val="Times New Roman"/>
        <family val="1"/>
        <charset val="204"/>
      </rPr>
      <t>1 іс-шара</t>
    </r>
    <r>
      <rPr>
        <sz val="14"/>
        <color theme="1"/>
        <rFont val="Times New Roman"/>
        <family val="1"/>
        <charset val="204"/>
      </rPr>
      <t xml:space="preserve"> Бейне ролик</t>
    </r>
  </si>
  <si>
    <r>
      <rPr>
        <b/>
        <sz val="14"/>
        <color theme="1"/>
        <rFont val="Times New Roman"/>
        <family val="1"/>
        <charset val="204"/>
      </rPr>
      <t>3 іс-шара.</t>
    </r>
    <r>
      <rPr>
        <sz val="14"/>
        <color theme="1"/>
        <rFont val="Times New Roman"/>
        <family val="1"/>
        <charset val="204"/>
      </rPr>
      <t xml:space="preserve"> Қоғамдық кеңістіктерде мемлекеттік рәміздерді қолданудың (мемлекеттік ту) жасақталған  жаңа тетіктерін қолдану бойынша  фокус топтағы сұхбат,  екі тілде 1 әдістемелік нұсқаулық (электронды) дайындау.</t>
    </r>
  </si>
  <si>
    <r>
      <rPr>
        <b/>
        <sz val="14"/>
        <color theme="1"/>
        <rFont val="Times New Roman"/>
        <family val="1"/>
        <charset val="204"/>
      </rPr>
      <t xml:space="preserve">4 іс-шара. </t>
    </r>
    <r>
      <rPr>
        <sz val="14"/>
        <color theme="1"/>
        <rFont val="Times New Roman"/>
        <family val="1"/>
        <charset val="204"/>
      </rPr>
      <t>Қоғамның  назарына  облыстық телеарнада, жергілікті басылымдарда қоғамдық кеңістіктерде мемлекеттік рәміздерді қолданудың (мемлекеттік ту) жасақталған  жаңа тетіктері туралы  арнайы рубрика, репортаж ұйымдастыру.
заңды және жеке тұлғалар орындайтын жұмыстар мен   көрсететін қызметтерге ақы  төлеубойынша  шығыстар, оның ішінде:</t>
    </r>
  </si>
  <si>
    <r>
      <rPr>
        <b/>
        <sz val="14"/>
        <color theme="1"/>
        <rFont val="Times New Roman"/>
        <family val="1"/>
        <charset val="204"/>
      </rPr>
      <t xml:space="preserve">5 іс-шара </t>
    </r>
    <r>
      <rPr>
        <sz val="14"/>
        <color theme="1"/>
        <rFont val="Times New Roman"/>
        <family val="1"/>
        <charset val="204"/>
      </rPr>
      <t xml:space="preserve">
Бекітілген кешенді бағдарламаның кестесіне сәйкес облыстың аудан/қала орталықтарында, ауылдық елді мекендердің   ашық кеңістіктерінде, білім ұйымдарында, мәдениет үйлерінде іс шаралар ( кездесулер, пікір сайыстар, мемлекеттік рәміздер күні ауқымды іс шара және т.б)   жүзеге асыру.</t>
    </r>
  </si>
  <si>
    <t xml:space="preserve"> Ұйым басшысы _________________ Абылдаева А.Ж.</t>
  </si>
  <si>
    <t>Рахимжанов А.Б.</t>
  </si>
  <si>
    <t>Шамшадинова С.С.</t>
  </si>
  <si>
    <t>Молдашева А.Е.</t>
  </si>
  <si>
    <t>қарастырылмаған шығындар (таргет)</t>
  </si>
  <si>
    <t>Басқарма төрағасының м.а.</t>
  </si>
  <si>
    <t>Бухгалтер 0,3 бірлікте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</si>
</sst>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i/>
      <sz val="12"/>
      <color theme="1"/>
      <name val="Times New Roman"/>
      <family val="1"/>
      <charset val="204"/>
    </font>
    <font>
      <sz val="12"/>
      <color rgb="FF000000"/>
      <name val="Times New Roman"/>
      <family val="1"/>
      <charset val="204"/>
    </font>
    <font>
      <b/>
      <sz val="14"/>
      <color theme="1"/>
      <name val="Times New Roman"/>
      <family val="1"/>
      <charset val="204"/>
    </font>
    <font>
      <sz val="11"/>
      <color rgb="FFFF0000"/>
      <name val="Calibri"/>
      <family val="2"/>
      <charset val="204"/>
      <scheme val="minor"/>
    </font>
    <font>
      <sz val="14"/>
      <color theme="1"/>
      <name val="Times New Roman"/>
      <family val="1"/>
      <charset val="204"/>
    </font>
    <font>
      <b/>
      <sz val="12"/>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1" fillId="0" borderId="0" xfId="0" applyFont="1" applyAlignment="1">
      <alignment horizontal="left" vertical="center" indent="15"/>
    </xf>
    <xf numFmtId="0" fontId="2"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indent="10"/>
    </xf>
    <xf numFmtId="0" fontId="2" fillId="0" borderId="0" xfId="0" applyFont="1" applyAlignment="1">
      <alignment horizontal="left" vertical="center" wrapText="1" indent="10"/>
    </xf>
    <xf numFmtId="0" fontId="6" fillId="0" borderId="0" xfId="0" applyFont="1"/>
    <xf numFmtId="0" fontId="2" fillId="0" borderId="0" xfId="0" applyFont="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3" fontId="5" fillId="0" borderId="1" xfId="0" applyNumberFormat="1" applyFont="1" applyFill="1" applyBorder="1" applyAlignment="1">
      <alignment vertical="center" wrapText="1"/>
    </xf>
    <xf numFmtId="3" fontId="5" fillId="0" borderId="1" xfId="0" applyNumberFormat="1" applyFont="1" applyFill="1" applyBorder="1" applyAlignment="1">
      <alignment horizontal="righ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vertical="center" wrapText="1"/>
    </xf>
    <xf numFmtId="3" fontId="7" fillId="0" borderId="1" xfId="0" applyNumberFormat="1" applyFont="1" applyFill="1" applyBorder="1" applyAlignment="1">
      <alignment horizontal="right" vertical="center" wrapText="1"/>
    </xf>
    <xf numFmtId="49"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2" fillId="0" borderId="1" xfId="0" applyFont="1" applyFill="1" applyBorder="1" applyAlignment="1">
      <alignment vertical="center" wrapText="1"/>
    </xf>
    <xf numFmtId="3" fontId="2" fillId="0" borderId="1" xfId="0" applyNumberFormat="1" applyFont="1" applyFill="1" applyBorder="1" applyAlignment="1">
      <alignment vertical="center" wrapText="1"/>
    </xf>
    <xf numFmtId="3" fontId="2" fillId="0" borderId="1" xfId="0" applyNumberFormat="1" applyFont="1" applyFill="1" applyBorder="1" applyAlignment="1">
      <alignment horizontal="right" vertical="center" wrapText="1"/>
    </xf>
    <xf numFmtId="0" fontId="8" fillId="0" borderId="0" xfId="0" applyFont="1" applyAlignment="1">
      <alignment vertical="center"/>
    </xf>
    <xf numFmtId="0" fontId="2" fillId="0" borderId="0" xfId="0" applyFont="1" applyAlignment="1">
      <alignment horizontal="left" vertical="center"/>
    </xf>
    <xf numFmtId="0" fontId="4" fillId="0" borderId="2" xfId="0" applyFont="1" applyBorder="1" applyAlignment="1">
      <alignment horizontal="left" vertical="center"/>
    </xf>
    <xf numFmtId="0" fontId="2" fillId="0" borderId="0" xfId="0" applyFont="1" applyAlignment="1">
      <alignment horizontal="left" vertical="center" wrapText="1"/>
    </xf>
    <xf numFmtId="0" fontId="5" fillId="0" borderId="1" xfId="0" applyFont="1" applyFill="1" applyBorder="1" applyAlignment="1">
      <alignment horizontal="center" vertical="center" wrapText="1"/>
    </xf>
    <xf numFmtId="0" fontId="1" fillId="0" borderId="0" xfId="0" applyFont="1" applyAlignment="1">
      <alignment horizontal="righ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topLeftCell="A64" zoomScale="89" zoomScaleNormal="89" zoomScaleSheetLayoutView="99" workbookViewId="0">
      <selection activeCell="B81" sqref="B81"/>
    </sheetView>
  </sheetViews>
  <sheetFormatPr defaultRowHeight="14.4" x14ac:dyDescent="0.3"/>
  <cols>
    <col min="1" max="1" width="9" customWidth="1"/>
    <col min="2" max="2" width="40.5546875" customWidth="1"/>
    <col min="3" max="3" width="17.44140625" customWidth="1"/>
    <col min="4" max="4" width="17.5546875" customWidth="1"/>
    <col min="5" max="5" width="18" customWidth="1"/>
    <col min="6" max="6" width="14.6640625" customWidth="1"/>
    <col min="7" max="7" width="17.33203125" customWidth="1"/>
    <col min="8" max="8" width="14.88671875" customWidth="1"/>
  </cols>
  <sheetData>
    <row r="1" spans="1:8" ht="53.25" customHeight="1" x14ac:dyDescent="0.3">
      <c r="A1" s="29" t="s">
        <v>5</v>
      </c>
      <c r="B1" s="29"/>
      <c r="C1" s="29"/>
      <c r="D1" s="29"/>
      <c r="E1" s="29"/>
      <c r="F1" s="29"/>
      <c r="G1" s="29"/>
      <c r="H1" s="29"/>
    </row>
    <row r="2" spans="1:8" ht="15.6" x14ac:dyDescent="0.3">
      <c r="A2" s="1"/>
    </row>
    <row r="3" spans="1:8" ht="17.399999999999999" x14ac:dyDescent="0.3">
      <c r="A3" s="30" t="s">
        <v>17</v>
      </c>
      <c r="B3" s="30"/>
      <c r="C3" s="30"/>
      <c r="D3" s="30"/>
      <c r="E3" s="30"/>
      <c r="F3" s="30"/>
      <c r="G3" s="30"/>
      <c r="H3" s="30"/>
    </row>
    <row r="4" spans="1:8" ht="15.6" x14ac:dyDescent="0.3">
      <c r="A4" s="2"/>
    </row>
    <row r="5" spans="1:8" ht="17.399999999999999" x14ac:dyDescent="0.3">
      <c r="A5" s="31" t="s">
        <v>22</v>
      </c>
      <c r="B5" s="31"/>
      <c r="C5" s="31"/>
      <c r="D5" s="31"/>
      <c r="E5" s="31"/>
      <c r="F5" s="31"/>
      <c r="G5" s="31"/>
      <c r="H5" s="31"/>
    </row>
    <row r="6" spans="1:8" ht="17.399999999999999" x14ac:dyDescent="0.3">
      <c r="A6" s="31" t="s">
        <v>23</v>
      </c>
      <c r="B6" s="31"/>
      <c r="C6" s="31"/>
      <c r="D6" s="31"/>
      <c r="E6" s="31"/>
      <c r="F6" s="31"/>
      <c r="G6" s="31"/>
      <c r="H6" s="31"/>
    </row>
    <row r="7" spans="1:8" ht="17.399999999999999" x14ac:dyDescent="0.3">
      <c r="A7" s="32" t="s">
        <v>24</v>
      </c>
      <c r="B7" s="32"/>
      <c r="C7" s="32"/>
      <c r="D7" s="32"/>
      <c r="E7" s="32"/>
      <c r="F7" s="32"/>
      <c r="G7" s="32"/>
      <c r="H7" s="32"/>
    </row>
    <row r="8" spans="1:8" ht="31.5" customHeight="1" x14ac:dyDescent="0.3">
      <c r="A8" s="28" t="s">
        <v>0</v>
      </c>
      <c r="B8" s="28" t="s">
        <v>6</v>
      </c>
      <c r="C8" s="28" t="s">
        <v>7</v>
      </c>
      <c r="D8" s="28" t="s">
        <v>8</v>
      </c>
      <c r="E8" s="28" t="s">
        <v>9</v>
      </c>
      <c r="F8" s="28" t="s">
        <v>18</v>
      </c>
      <c r="G8" s="28" t="s">
        <v>10</v>
      </c>
      <c r="H8" s="28"/>
    </row>
    <row r="9" spans="1:8" ht="52.2" x14ac:dyDescent="0.3">
      <c r="A9" s="28"/>
      <c r="B9" s="28"/>
      <c r="C9" s="28"/>
      <c r="D9" s="28"/>
      <c r="E9" s="28"/>
      <c r="F9" s="28"/>
      <c r="G9" s="10" t="s">
        <v>19</v>
      </c>
      <c r="H9" s="10" t="s">
        <v>11</v>
      </c>
    </row>
    <row r="10" spans="1:8" ht="32.25" customHeight="1" x14ac:dyDescent="0.3">
      <c r="A10" s="10">
        <v>1</v>
      </c>
      <c r="B10" s="11" t="s">
        <v>25</v>
      </c>
      <c r="C10" s="10"/>
      <c r="D10" s="10"/>
      <c r="E10" s="12"/>
      <c r="F10" s="12">
        <f>SUM(F12:F21)</f>
        <v>3000000</v>
      </c>
      <c r="G10" s="10"/>
      <c r="H10" s="13">
        <f>F10</f>
        <v>3000000</v>
      </c>
    </row>
    <row r="11" spans="1:8" ht="18" x14ac:dyDescent="0.3">
      <c r="A11" s="14" t="s">
        <v>38</v>
      </c>
      <c r="B11" s="15" t="s">
        <v>26</v>
      </c>
      <c r="C11" s="16"/>
      <c r="D11" s="16"/>
      <c r="E11" s="17"/>
      <c r="F11" s="17"/>
      <c r="G11" s="10"/>
      <c r="H11" s="18"/>
    </row>
    <row r="12" spans="1:8" ht="18" x14ac:dyDescent="0.3">
      <c r="A12" s="14" t="s">
        <v>39</v>
      </c>
      <c r="B12" s="15" t="s">
        <v>27</v>
      </c>
      <c r="C12" s="16" t="s">
        <v>28</v>
      </c>
      <c r="D12" s="16">
        <v>8</v>
      </c>
      <c r="E12" s="17">
        <v>90000</v>
      </c>
      <c r="F12" s="17">
        <f>D12*E12</f>
        <v>720000</v>
      </c>
      <c r="G12" s="10"/>
      <c r="H12" s="18">
        <f t="shared" ref="H12:H59" si="0">F12</f>
        <v>720000</v>
      </c>
    </row>
    <row r="13" spans="1:8" ht="18" x14ac:dyDescent="0.3">
      <c r="A13" s="14" t="s">
        <v>40</v>
      </c>
      <c r="B13" s="15" t="s">
        <v>124</v>
      </c>
      <c r="C13" s="16" t="s">
        <v>28</v>
      </c>
      <c r="D13" s="16">
        <v>8</v>
      </c>
      <c r="E13" s="17">
        <v>80000</v>
      </c>
      <c r="F13" s="17">
        <f t="shared" ref="F13:F21" si="1">D13*E13</f>
        <v>640000</v>
      </c>
      <c r="G13" s="10"/>
      <c r="H13" s="18">
        <f t="shared" si="0"/>
        <v>640000</v>
      </c>
    </row>
    <row r="14" spans="1:8" ht="18" x14ac:dyDescent="0.3">
      <c r="A14" s="14" t="s">
        <v>41</v>
      </c>
      <c r="B14" s="15" t="s">
        <v>29</v>
      </c>
      <c r="C14" s="16" t="s">
        <v>28</v>
      </c>
      <c r="D14" s="16">
        <v>8</v>
      </c>
      <c r="E14" s="17">
        <v>100000</v>
      </c>
      <c r="F14" s="17">
        <f t="shared" si="1"/>
        <v>800000</v>
      </c>
      <c r="G14" s="10"/>
      <c r="H14" s="18">
        <f t="shared" si="0"/>
        <v>800000</v>
      </c>
    </row>
    <row r="15" spans="1:8" ht="18" x14ac:dyDescent="0.3">
      <c r="A15" s="14" t="s">
        <v>42</v>
      </c>
      <c r="B15" s="15" t="s">
        <v>30</v>
      </c>
      <c r="C15" s="16" t="s">
        <v>28</v>
      </c>
      <c r="D15" s="16">
        <v>8</v>
      </c>
      <c r="E15" s="17">
        <v>50000</v>
      </c>
      <c r="F15" s="17">
        <f t="shared" si="1"/>
        <v>400000</v>
      </c>
      <c r="G15" s="10"/>
      <c r="H15" s="18">
        <f t="shared" si="0"/>
        <v>400000</v>
      </c>
    </row>
    <row r="16" spans="1:8" ht="36" x14ac:dyDescent="0.3">
      <c r="A16" s="14" t="s">
        <v>43</v>
      </c>
      <c r="B16" s="15" t="s">
        <v>31</v>
      </c>
      <c r="C16" s="16" t="s">
        <v>28</v>
      </c>
      <c r="D16" s="16">
        <v>8</v>
      </c>
      <c r="E16" s="17">
        <v>35250</v>
      </c>
      <c r="F16" s="17">
        <f t="shared" si="1"/>
        <v>282000</v>
      </c>
      <c r="G16" s="10"/>
      <c r="H16" s="18">
        <f t="shared" si="0"/>
        <v>282000</v>
      </c>
    </row>
    <row r="17" spans="1:8" ht="42.75" customHeight="1" x14ac:dyDescent="0.3">
      <c r="A17" s="14" t="s">
        <v>44</v>
      </c>
      <c r="B17" s="15" t="s">
        <v>32</v>
      </c>
      <c r="C17" s="16" t="s">
        <v>28</v>
      </c>
      <c r="D17" s="16">
        <v>8</v>
      </c>
      <c r="E17" s="17">
        <v>3900</v>
      </c>
      <c r="F17" s="17">
        <f t="shared" si="1"/>
        <v>31200</v>
      </c>
      <c r="G17" s="10"/>
      <c r="H17" s="18">
        <f t="shared" si="0"/>
        <v>31200</v>
      </c>
    </row>
    <row r="18" spans="1:8" ht="18" x14ac:dyDescent="0.3">
      <c r="A18" s="14" t="s">
        <v>45</v>
      </c>
      <c r="B18" s="15" t="s">
        <v>33</v>
      </c>
      <c r="C18" s="16" t="s">
        <v>28</v>
      </c>
      <c r="D18" s="16">
        <v>8</v>
      </c>
      <c r="E18" s="17">
        <v>8000</v>
      </c>
      <c r="F18" s="17">
        <f t="shared" si="1"/>
        <v>64000</v>
      </c>
      <c r="G18" s="10"/>
      <c r="H18" s="18">
        <f t="shared" si="0"/>
        <v>64000</v>
      </c>
    </row>
    <row r="19" spans="1:8" ht="90" x14ac:dyDescent="0.3">
      <c r="A19" s="14" t="s">
        <v>46</v>
      </c>
      <c r="B19" s="15" t="s">
        <v>34</v>
      </c>
      <c r="C19" s="16" t="s">
        <v>35</v>
      </c>
      <c r="D19" s="16">
        <v>1</v>
      </c>
      <c r="E19" s="17">
        <v>10000</v>
      </c>
      <c r="F19" s="17">
        <f t="shared" si="1"/>
        <v>10000</v>
      </c>
      <c r="G19" s="10"/>
      <c r="H19" s="18">
        <f t="shared" si="0"/>
        <v>10000</v>
      </c>
    </row>
    <row r="20" spans="1:8" ht="18" x14ac:dyDescent="0.3">
      <c r="A20" s="14" t="s">
        <v>47</v>
      </c>
      <c r="B20" s="15" t="s">
        <v>36</v>
      </c>
      <c r="C20" s="16" t="s">
        <v>28</v>
      </c>
      <c r="D20" s="16">
        <v>4</v>
      </c>
      <c r="E20" s="17">
        <v>5700</v>
      </c>
      <c r="F20" s="17">
        <f t="shared" si="1"/>
        <v>22800</v>
      </c>
      <c r="G20" s="10"/>
      <c r="H20" s="18">
        <f t="shared" si="0"/>
        <v>22800</v>
      </c>
    </row>
    <row r="21" spans="1:8" ht="18" x14ac:dyDescent="0.3">
      <c r="A21" s="14" t="s">
        <v>48</v>
      </c>
      <c r="B21" s="15" t="s">
        <v>37</v>
      </c>
      <c r="C21" s="16" t="s">
        <v>28</v>
      </c>
      <c r="D21" s="16">
        <v>8</v>
      </c>
      <c r="E21" s="17">
        <v>3750</v>
      </c>
      <c r="F21" s="17">
        <f t="shared" si="1"/>
        <v>30000</v>
      </c>
      <c r="G21" s="10"/>
      <c r="H21" s="18">
        <f t="shared" si="0"/>
        <v>30000</v>
      </c>
    </row>
    <row r="22" spans="1:8" ht="34.799999999999997" x14ac:dyDescent="0.3">
      <c r="A22" s="19" t="s">
        <v>49</v>
      </c>
      <c r="B22" s="11" t="s">
        <v>50</v>
      </c>
      <c r="C22" s="10"/>
      <c r="D22" s="10"/>
      <c r="E22" s="12"/>
      <c r="F22" s="12">
        <f>SUM(F23)</f>
        <v>1000000</v>
      </c>
      <c r="G22" s="10"/>
      <c r="H22" s="13">
        <f t="shared" si="0"/>
        <v>1000000</v>
      </c>
    </row>
    <row r="23" spans="1:8" ht="18" x14ac:dyDescent="0.3">
      <c r="A23" s="14" t="s">
        <v>51</v>
      </c>
      <c r="B23" s="15" t="s">
        <v>52</v>
      </c>
      <c r="C23" s="16" t="s">
        <v>53</v>
      </c>
      <c r="D23" s="16">
        <v>2</v>
      </c>
      <c r="E23" s="17">
        <v>500000</v>
      </c>
      <c r="F23" s="17">
        <f>D23*E23</f>
        <v>1000000</v>
      </c>
      <c r="G23" s="10"/>
      <c r="H23" s="18">
        <f t="shared" si="0"/>
        <v>1000000</v>
      </c>
    </row>
    <row r="24" spans="1:8" ht="36" customHeight="1" x14ac:dyDescent="0.3">
      <c r="A24" s="19" t="s">
        <v>54</v>
      </c>
      <c r="B24" s="11" t="s">
        <v>55</v>
      </c>
      <c r="C24" s="10"/>
      <c r="D24" s="10"/>
      <c r="E24" s="12"/>
      <c r="F24" s="12">
        <f>F25+F26+F42+F45+F48+F52</f>
        <v>6000000</v>
      </c>
      <c r="G24" s="10"/>
      <c r="H24" s="13">
        <f t="shared" si="0"/>
        <v>6000000</v>
      </c>
    </row>
    <row r="25" spans="1:8" ht="18" x14ac:dyDescent="0.3">
      <c r="A25" s="14" t="s">
        <v>56</v>
      </c>
      <c r="B25" s="15" t="s">
        <v>114</v>
      </c>
      <c r="C25" s="16" t="s">
        <v>57</v>
      </c>
      <c r="D25" s="16">
        <v>2</v>
      </c>
      <c r="E25" s="17">
        <v>220000</v>
      </c>
      <c r="F25" s="17">
        <f>D25*E25</f>
        <v>440000</v>
      </c>
      <c r="G25" s="10"/>
      <c r="H25" s="18">
        <f t="shared" si="0"/>
        <v>440000</v>
      </c>
    </row>
    <row r="26" spans="1:8" ht="72" x14ac:dyDescent="0.3">
      <c r="A26" s="14" t="s">
        <v>58</v>
      </c>
      <c r="B26" s="15" t="s">
        <v>113</v>
      </c>
      <c r="C26" s="16"/>
      <c r="D26" s="16"/>
      <c r="E26" s="17"/>
      <c r="F26" s="17">
        <f>SUM(F27:F41)</f>
        <v>2438000</v>
      </c>
      <c r="G26" s="10"/>
      <c r="H26" s="18">
        <f t="shared" si="0"/>
        <v>2438000</v>
      </c>
    </row>
    <row r="27" spans="1:8" ht="36" x14ac:dyDescent="0.3">
      <c r="A27" s="14" t="s">
        <v>59</v>
      </c>
      <c r="B27" s="15" t="s">
        <v>60</v>
      </c>
      <c r="C27" s="16"/>
      <c r="D27" s="16"/>
      <c r="E27" s="17"/>
      <c r="F27" s="17"/>
      <c r="G27" s="10"/>
      <c r="H27" s="18"/>
    </row>
    <row r="28" spans="1:8" ht="18" x14ac:dyDescent="0.3">
      <c r="A28" s="14" t="s">
        <v>61</v>
      </c>
      <c r="B28" s="15" t="s">
        <v>62</v>
      </c>
      <c r="C28" s="16" t="s">
        <v>57</v>
      </c>
      <c r="D28" s="16">
        <v>30</v>
      </c>
      <c r="E28" s="17">
        <v>500</v>
      </c>
      <c r="F28" s="17">
        <f>D28*E28</f>
        <v>15000</v>
      </c>
      <c r="G28" s="10"/>
      <c r="H28" s="18">
        <f t="shared" si="0"/>
        <v>15000</v>
      </c>
    </row>
    <row r="29" spans="1:8" ht="18" x14ac:dyDescent="0.3">
      <c r="A29" s="14" t="s">
        <v>63</v>
      </c>
      <c r="B29" s="15" t="s">
        <v>64</v>
      </c>
      <c r="C29" s="16" t="s">
        <v>57</v>
      </c>
      <c r="D29" s="16">
        <v>30</v>
      </c>
      <c r="E29" s="17">
        <v>100</v>
      </c>
      <c r="F29" s="17">
        <f t="shared" ref="F29:F30" si="2">D29*E29</f>
        <v>3000</v>
      </c>
      <c r="G29" s="10"/>
      <c r="H29" s="18">
        <f t="shared" si="0"/>
        <v>3000</v>
      </c>
    </row>
    <row r="30" spans="1:8" ht="18" x14ac:dyDescent="0.3">
      <c r="A30" s="14" t="s">
        <v>65</v>
      </c>
      <c r="B30" s="15" t="s">
        <v>66</v>
      </c>
      <c r="C30" s="16" t="s">
        <v>57</v>
      </c>
      <c r="D30" s="16">
        <v>30</v>
      </c>
      <c r="E30" s="17">
        <v>500</v>
      </c>
      <c r="F30" s="17">
        <f t="shared" si="2"/>
        <v>15000</v>
      </c>
      <c r="G30" s="10"/>
      <c r="H30" s="18">
        <f t="shared" si="0"/>
        <v>15000</v>
      </c>
    </row>
    <row r="31" spans="1:8" ht="72" x14ac:dyDescent="0.3">
      <c r="A31" s="14" t="s">
        <v>67</v>
      </c>
      <c r="B31" s="15" t="s">
        <v>68</v>
      </c>
      <c r="C31" s="16"/>
      <c r="D31" s="16"/>
      <c r="E31" s="17"/>
      <c r="F31" s="17"/>
      <c r="G31" s="10"/>
      <c r="H31" s="18"/>
    </row>
    <row r="32" spans="1:8" ht="18" x14ac:dyDescent="0.3">
      <c r="A32" s="14" t="s">
        <v>69</v>
      </c>
      <c r="B32" s="15" t="s">
        <v>70</v>
      </c>
      <c r="C32" s="16" t="s">
        <v>71</v>
      </c>
      <c r="D32" s="16">
        <v>2</v>
      </c>
      <c r="E32" s="17">
        <v>350000</v>
      </c>
      <c r="F32" s="17">
        <f>D32*E32</f>
        <v>700000</v>
      </c>
      <c r="G32" s="10"/>
      <c r="H32" s="18">
        <f t="shared" si="0"/>
        <v>700000</v>
      </c>
    </row>
    <row r="33" spans="1:8" ht="18" x14ac:dyDescent="0.3">
      <c r="A33" s="14" t="s">
        <v>72</v>
      </c>
      <c r="B33" s="15" t="s">
        <v>73</v>
      </c>
      <c r="C33" s="16" t="s">
        <v>71</v>
      </c>
      <c r="D33" s="16">
        <v>30</v>
      </c>
      <c r="E33" s="17">
        <v>1000</v>
      </c>
      <c r="F33" s="17">
        <f t="shared" ref="F33:F36" si="3">D33*E33</f>
        <v>30000</v>
      </c>
      <c r="G33" s="10"/>
      <c r="H33" s="18">
        <f t="shared" si="0"/>
        <v>30000</v>
      </c>
    </row>
    <row r="34" spans="1:8" ht="18" x14ac:dyDescent="0.3">
      <c r="A34" s="14" t="s">
        <v>74</v>
      </c>
      <c r="B34" s="15" t="s">
        <v>75</v>
      </c>
      <c r="C34" s="16" t="s">
        <v>71</v>
      </c>
      <c r="D34" s="16">
        <v>1</v>
      </c>
      <c r="E34" s="17">
        <v>30000</v>
      </c>
      <c r="F34" s="17">
        <f t="shared" si="3"/>
        <v>30000</v>
      </c>
      <c r="G34" s="10"/>
      <c r="H34" s="18">
        <f t="shared" si="0"/>
        <v>30000</v>
      </c>
    </row>
    <row r="35" spans="1:8" ht="18" x14ac:dyDescent="0.3">
      <c r="A35" s="14" t="s">
        <v>76</v>
      </c>
      <c r="B35" s="15" t="s">
        <v>77</v>
      </c>
      <c r="C35" s="16" t="s">
        <v>71</v>
      </c>
      <c r="D35" s="16">
        <v>60</v>
      </c>
      <c r="E35" s="17">
        <v>12000</v>
      </c>
      <c r="F35" s="17">
        <f t="shared" si="3"/>
        <v>720000</v>
      </c>
      <c r="G35" s="10"/>
      <c r="H35" s="18">
        <f t="shared" si="0"/>
        <v>720000</v>
      </c>
    </row>
    <row r="36" spans="1:8" ht="18" x14ac:dyDescent="0.3">
      <c r="A36" s="14" t="s">
        <v>78</v>
      </c>
      <c r="B36" s="15" t="s">
        <v>79</v>
      </c>
      <c r="C36" s="16" t="s">
        <v>71</v>
      </c>
      <c r="D36" s="16">
        <v>2</v>
      </c>
      <c r="E36" s="17">
        <v>80000</v>
      </c>
      <c r="F36" s="17">
        <f t="shared" si="3"/>
        <v>160000</v>
      </c>
      <c r="G36" s="10"/>
      <c r="H36" s="18">
        <f t="shared" si="0"/>
        <v>160000</v>
      </c>
    </row>
    <row r="37" spans="1:8" ht="18" x14ac:dyDescent="0.3">
      <c r="A37" s="14"/>
      <c r="B37" s="15" t="s">
        <v>80</v>
      </c>
      <c r="C37" s="16"/>
      <c r="D37" s="16"/>
      <c r="E37" s="17"/>
      <c r="F37" s="17"/>
      <c r="G37" s="10"/>
      <c r="H37" s="18"/>
    </row>
    <row r="38" spans="1:8" ht="18" x14ac:dyDescent="0.3">
      <c r="A38" s="14" t="s">
        <v>81</v>
      </c>
      <c r="B38" s="15" t="s">
        <v>82</v>
      </c>
      <c r="C38" s="16" t="s">
        <v>71</v>
      </c>
      <c r="D38" s="16">
        <v>90</v>
      </c>
      <c r="E38" s="17">
        <v>2000</v>
      </c>
      <c r="F38" s="17">
        <f>D38*E38</f>
        <v>180000</v>
      </c>
      <c r="G38" s="10"/>
      <c r="H38" s="18">
        <f t="shared" si="0"/>
        <v>180000</v>
      </c>
    </row>
    <row r="39" spans="1:8" ht="18" x14ac:dyDescent="0.3">
      <c r="A39" s="14" t="s">
        <v>83</v>
      </c>
      <c r="B39" s="15" t="s">
        <v>84</v>
      </c>
      <c r="C39" s="16" t="s">
        <v>71</v>
      </c>
      <c r="D39" s="16">
        <v>90</v>
      </c>
      <c r="E39" s="17">
        <v>3000</v>
      </c>
      <c r="F39" s="17">
        <f t="shared" ref="F39:F41" si="4">D39*E39</f>
        <v>270000</v>
      </c>
      <c r="G39" s="10"/>
      <c r="H39" s="18">
        <f t="shared" si="0"/>
        <v>270000</v>
      </c>
    </row>
    <row r="40" spans="1:8" ht="18" x14ac:dyDescent="0.3">
      <c r="A40" s="14" t="s">
        <v>85</v>
      </c>
      <c r="B40" s="15" t="s">
        <v>86</v>
      </c>
      <c r="C40" s="16" t="s">
        <v>71</v>
      </c>
      <c r="D40" s="16">
        <v>90</v>
      </c>
      <c r="E40" s="17">
        <v>2500</v>
      </c>
      <c r="F40" s="17">
        <f t="shared" si="4"/>
        <v>225000</v>
      </c>
      <c r="G40" s="10"/>
      <c r="H40" s="18">
        <f t="shared" si="0"/>
        <v>225000</v>
      </c>
    </row>
    <row r="41" spans="1:8" ht="18" x14ac:dyDescent="0.3">
      <c r="A41" s="14" t="s">
        <v>87</v>
      </c>
      <c r="B41" s="15" t="s">
        <v>88</v>
      </c>
      <c r="C41" s="16" t="s">
        <v>71</v>
      </c>
      <c r="D41" s="16">
        <v>3</v>
      </c>
      <c r="E41" s="17">
        <v>30000</v>
      </c>
      <c r="F41" s="17">
        <f t="shared" si="4"/>
        <v>90000</v>
      </c>
      <c r="G41" s="10"/>
      <c r="H41" s="18">
        <f t="shared" si="0"/>
        <v>90000</v>
      </c>
    </row>
    <row r="42" spans="1:8" ht="126" x14ac:dyDescent="0.3">
      <c r="A42" s="14" t="s">
        <v>89</v>
      </c>
      <c r="B42" s="15" t="s">
        <v>115</v>
      </c>
      <c r="C42" s="16"/>
      <c r="D42" s="16"/>
      <c r="E42" s="17"/>
      <c r="F42" s="17">
        <f>SUM(F43:F44)</f>
        <v>250000</v>
      </c>
      <c r="G42" s="10"/>
      <c r="H42" s="18">
        <f t="shared" si="0"/>
        <v>250000</v>
      </c>
    </row>
    <row r="43" spans="1:8" ht="36" x14ac:dyDescent="0.3">
      <c r="A43" s="14"/>
      <c r="B43" s="15" t="s">
        <v>90</v>
      </c>
      <c r="C43" s="16"/>
      <c r="D43" s="16"/>
      <c r="E43" s="17"/>
      <c r="F43" s="17"/>
      <c r="G43" s="10"/>
      <c r="H43" s="18"/>
    </row>
    <row r="44" spans="1:8" ht="18" x14ac:dyDescent="0.3">
      <c r="A44" s="14" t="s">
        <v>91</v>
      </c>
      <c r="B44" s="15" t="s">
        <v>92</v>
      </c>
      <c r="C44" s="16" t="s">
        <v>71</v>
      </c>
      <c r="D44" s="16">
        <v>1</v>
      </c>
      <c r="E44" s="17">
        <v>250000</v>
      </c>
      <c r="F44" s="17">
        <f>D44*E44</f>
        <v>250000</v>
      </c>
      <c r="G44" s="10"/>
      <c r="H44" s="18">
        <f t="shared" si="0"/>
        <v>250000</v>
      </c>
    </row>
    <row r="45" spans="1:8" ht="264.75" customHeight="1" x14ac:dyDescent="0.3">
      <c r="A45" s="14" t="s">
        <v>93</v>
      </c>
      <c r="B45" s="15" t="s">
        <v>116</v>
      </c>
      <c r="C45" s="16"/>
      <c r="D45" s="16"/>
      <c r="E45" s="17"/>
      <c r="F45" s="17">
        <f>SUM(F46:F47)</f>
        <v>400000</v>
      </c>
      <c r="G45" s="10"/>
      <c r="H45" s="18">
        <f t="shared" si="0"/>
        <v>400000</v>
      </c>
    </row>
    <row r="46" spans="1:8" ht="36" x14ac:dyDescent="0.3">
      <c r="A46" s="14" t="s">
        <v>94</v>
      </c>
      <c r="B46" s="15" t="s">
        <v>95</v>
      </c>
      <c r="C46" s="16" t="s">
        <v>96</v>
      </c>
      <c r="D46" s="16">
        <v>3</v>
      </c>
      <c r="E46" s="17">
        <v>100000</v>
      </c>
      <c r="F46" s="17">
        <f>D46*E46</f>
        <v>300000</v>
      </c>
      <c r="G46" s="10"/>
      <c r="H46" s="18">
        <f t="shared" si="0"/>
        <v>300000</v>
      </c>
    </row>
    <row r="47" spans="1:8" ht="36" x14ac:dyDescent="0.3">
      <c r="A47" s="14" t="s">
        <v>97</v>
      </c>
      <c r="B47" s="15" t="s">
        <v>98</v>
      </c>
      <c r="C47" s="16" t="s">
        <v>71</v>
      </c>
      <c r="D47" s="16">
        <v>1</v>
      </c>
      <c r="E47" s="17">
        <v>100000</v>
      </c>
      <c r="F47" s="17">
        <f>D47*E47</f>
        <v>100000</v>
      </c>
      <c r="G47" s="10"/>
      <c r="H47" s="18">
        <f t="shared" si="0"/>
        <v>100000</v>
      </c>
    </row>
    <row r="48" spans="1:8" ht="213.75" customHeight="1" x14ac:dyDescent="0.3">
      <c r="A48" s="14"/>
      <c r="B48" s="15" t="s">
        <v>117</v>
      </c>
      <c r="C48" s="16"/>
      <c r="D48" s="16"/>
      <c r="E48" s="17"/>
      <c r="F48" s="17">
        <f>SUM(F50:F51)</f>
        <v>1472000</v>
      </c>
      <c r="G48" s="10"/>
      <c r="H48" s="18">
        <f t="shared" si="0"/>
        <v>1472000</v>
      </c>
    </row>
    <row r="49" spans="1:8" ht="72" x14ac:dyDescent="0.3">
      <c r="A49" s="14"/>
      <c r="B49" s="15" t="s">
        <v>99</v>
      </c>
      <c r="C49" s="16"/>
      <c r="D49" s="16"/>
      <c r="E49" s="17"/>
      <c r="F49" s="17"/>
      <c r="G49" s="10"/>
      <c r="H49" s="18"/>
    </row>
    <row r="50" spans="1:8" ht="18" x14ac:dyDescent="0.3">
      <c r="A50" s="14" t="s">
        <v>100</v>
      </c>
      <c r="B50" s="15" t="s">
        <v>101</v>
      </c>
      <c r="C50" s="16" t="s">
        <v>71</v>
      </c>
      <c r="D50" s="16">
        <v>1</v>
      </c>
      <c r="E50" s="17">
        <v>200000</v>
      </c>
      <c r="F50" s="17">
        <f>D50*E50</f>
        <v>200000</v>
      </c>
      <c r="G50" s="10"/>
      <c r="H50" s="18">
        <f t="shared" si="0"/>
        <v>200000</v>
      </c>
    </row>
    <row r="51" spans="1:8" ht="54" x14ac:dyDescent="0.3">
      <c r="A51" s="14" t="s">
        <v>102</v>
      </c>
      <c r="B51" s="15" t="s">
        <v>103</v>
      </c>
      <c r="C51" s="16"/>
      <c r="D51" s="16">
        <v>6</v>
      </c>
      <c r="E51" s="17">
        <v>212000</v>
      </c>
      <c r="F51" s="17">
        <f>D51*E51</f>
        <v>1272000</v>
      </c>
      <c r="G51" s="10"/>
      <c r="H51" s="18">
        <f t="shared" si="0"/>
        <v>1272000</v>
      </c>
    </row>
    <row r="52" spans="1:8" ht="90" x14ac:dyDescent="0.3">
      <c r="A52" s="14" t="s">
        <v>104</v>
      </c>
      <c r="B52" s="15" t="s">
        <v>112</v>
      </c>
      <c r="C52" s="16"/>
      <c r="D52" s="16"/>
      <c r="E52" s="17"/>
      <c r="F52" s="17">
        <f>SUM(F53:F58)</f>
        <v>1000000</v>
      </c>
      <c r="G52" s="10"/>
      <c r="H52" s="18">
        <f t="shared" si="0"/>
        <v>1000000</v>
      </c>
    </row>
    <row r="53" spans="1:8" ht="90" x14ac:dyDescent="0.3">
      <c r="A53" s="14"/>
      <c r="B53" s="15" t="s">
        <v>105</v>
      </c>
      <c r="C53" s="16"/>
      <c r="D53" s="16"/>
      <c r="E53" s="17"/>
      <c r="F53" s="17"/>
      <c r="G53" s="10"/>
      <c r="H53" s="18"/>
    </row>
    <row r="54" spans="1:8" ht="18" x14ac:dyDescent="0.3">
      <c r="A54" s="14" t="s">
        <v>106</v>
      </c>
      <c r="B54" s="15" t="s">
        <v>107</v>
      </c>
      <c r="C54" s="16" t="s">
        <v>96</v>
      </c>
      <c r="D54" s="16">
        <v>1</v>
      </c>
      <c r="E54" s="17">
        <v>300000</v>
      </c>
      <c r="F54" s="17">
        <f>D54*E54</f>
        <v>300000</v>
      </c>
      <c r="G54" s="10"/>
      <c r="H54" s="18">
        <f t="shared" si="0"/>
        <v>300000</v>
      </c>
    </row>
    <row r="55" spans="1:8" ht="18" x14ac:dyDescent="0.3">
      <c r="A55" s="14" t="s">
        <v>108</v>
      </c>
      <c r="B55" s="15" t="s">
        <v>109</v>
      </c>
      <c r="C55" s="16" t="s">
        <v>71</v>
      </c>
      <c r="D55" s="16">
        <v>1</v>
      </c>
      <c r="E55" s="17">
        <v>100000</v>
      </c>
      <c r="F55" s="17">
        <f t="shared" ref="F55:F58" si="5">D55*E55</f>
        <v>100000</v>
      </c>
      <c r="G55" s="10"/>
      <c r="H55" s="18">
        <f t="shared" si="0"/>
        <v>100000</v>
      </c>
    </row>
    <row r="56" spans="1:8" ht="18" x14ac:dyDescent="0.3">
      <c r="A56" s="14"/>
      <c r="B56" s="15" t="s">
        <v>80</v>
      </c>
      <c r="C56" s="16"/>
      <c r="D56" s="16"/>
      <c r="E56" s="17"/>
      <c r="F56" s="17"/>
      <c r="G56" s="10"/>
      <c r="H56" s="18"/>
    </row>
    <row r="57" spans="1:8" ht="18" x14ac:dyDescent="0.3">
      <c r="A57" s="14" t="s">
        <v>110</v>
      </c>
      <c r="B57" s="15" t="s">
        <v>82</v>
      </c>
      <c r="C57" s="16" t="s">
        <v>96</v>
      </c>
      <c r="D57" s="16">
        <v>150</v>
      </c>
      <c r="E57" s="17">
        <v>3000</v>
      </c>
      <c r="F57" s="17">
        <f t="shared" si="5"/>
        <v>450000</v>
      </c>
      <c r="G57" s="10"/>
      <c r="H57" s="18">
        <f t="shared" si="0"/>
        <v>450000</v>
      </c>
    </row>
    <row r="58" spans="1:8" ht="36" x14ac:dyDescent="0.3">
      <c r="A58" s="14" t="s">
        <v>111</v>
      </c>
      <c r="B58" s="15" t="s">
        <v>122</v>
      </c>
      <c r="C58" s="16" t="s">
        <v>96</v>
      </c>
      <c r="D58" s="16">
        <v>1</v>
      </c>
      <c r="E58" s="17">
        <v>150000</v>
      </c>
      <c r="F58" s="17">
        <f t="shared" si="5"/>
        <v>150000</v>
      </c>
      <c r="G58" s="10"/>
      <c r="H58" s="18">
        <f t="shared" si="0"/>
        <v>150000</v>
      </c>
    </row>
    <row r="59" spans="1:8" ht="30.75" customHeight="1" x14ac:dyDescent="0.3">
      <c r="A59" s="20"/>
      <c r="B59" s="21" t="s">
        <v>12</v>
      </c>
      <c r="C59" s="21"/>
      <c r="D59" s="21"/>
      <c r="E59" s="22"/>
      <c r="F59" s="22">
        <f>F10+F22+F24</f>
        <v>10000000</v>
      </c>
      <c r="G59" s="21">
        <v>0</v>
      </c>
      <c r="H59" s="23">
        <f t="shared" si="0"/>
        <v>10000000</v>
      </c>
    </row>
    <row r="60" spans="1:8" ht="15.6" x14ac:dyDescent="0.3">
      <c r="A60" s="26" t="s">
        <v>13</v>
      </c>
      <c r="B60" s="26"/>
      <c r="C60" s="26"/>
      <c r="D60" s="26"/>
      <c r="E60" s="26"/>
      <c r="F60" s="26"/>
      <c r="G60" s="26"/>
      <c r="H60" s="26"/>
    </row>
    <row r="61" spans="1:8" ht="15.6" x14ac:dyDescent="0.3">
      <c r="A61" s="25" t="s">
        <v>14</v>
      </c>
      <c r="B61" s="25"/>
      <c r="C61" s="25"/>
      <c r="D61" s="25"/>
      <c r="E61" s="25"/>
      <c r="F61" s="25"/>
      <c r="G61" s="25"/>
      <c r="H61" s="25"/>
    </row>
    <row r="62" spans="1:8" ht="15.6" x14ac:dyDescent="0.3">
      <c r="A62" s="6"/>
    </row>
    <row r="63" spans="1:8" ht="15.6" x14ac:dyDescent="0.3">
      <c r="A63" s="27" t="s">
        <v>118</v>
      </c>
      <c r="B63" s="27"/>
      <c r="C63" s="27"/>
      <c r="D63" s="27"/>
      <c r="E63" s="27"/>
      <c r="F63" s="27"/>
      <c r="G63" s="27"/>
      <c r="H63" s="27"/>
    </row>
    <row r="64" spans="1:8" ht="78" x14ac:dyDescent="0.3">
      <c r="A64" s="7" t="s">
        <v>1</v>
      </c>
    </row>
    <row r="65" spans="1:8" ht="15.6" x14ac:dyDescent="0.3">
      <c r="A65" s="25" t="s">
        <v>15</v>
      </c>
      <c r="B65" s="25"/>
      <c r="C65" s="25"/>
      <c r="D65" s="25"/>
      <c r="E65" s="25"/>
      <c r="F65" s="25"/>
      <c r="G65" s="25"/>
      <c r="H65" s="25"/>
    </row>
    <row r="66" spans="1:8" ht="15.6" x14ac:dyDescent="0.3">
      <c r="A66" s="6"/>
    </row>
    <row r="67" spans="1:8" ht="15.6" x14ac:dyDescent="0.3">
      <c r="A67" s="25" t="s">
        <v>16</v>
      </c>
      <c r="B67" s="25"/>
      <c r="C67" s="25"/>
      <c r="D67" s="25"/>
      <c r="E67" s="25"/>
      <c r="F67" s="25"/>
      <c r="G67" s="25"/>
      <c r="H67" s="25"/>
    </row>
    <row r="68" spans="1:8" ht="15.6" x14ac:dyDescent="0.3">
      <c r="A68" s="5"/>
    </row>
    <row r="69" spans="1:8" ht="15.6" x14ac:dyDescent="0.3">
      <c r="A69" s="24" t="s">
        <v>123</v>
      </c>
      <c r="B69" s="8"/>
      <c r="C69" s="8"/>
      <c r="D69" s="8"/>
      <c r="E69" s="8"/>
    </row>
    <row r="70" spans="1:8" ht="15.6" x14ac:dyDescent="0.3">
      <c r="A70" s="5"/>
    </row>
    <row r="71" spans="1:8" ht="15.6" x14ac:dyDescent="0.3">
      <c r="A71" s="5"/>
    </row>
    <row r="72" spans="1:8" ht="15.6" x14ac:dyDescent="0.3">
      <c r="A72" s="5" t="s">
        <v>2</v>
      </c>
      <c r="B72" s="9" t="s">
        <v>119</v>
      </c>
    </row>
    <row r="73" spans="1:8" ht="15.6" x14ac:dyDescent="0.3">
      <c r="A73" s="4"/>
    </row>
    <row r="74" spans="1:8" ht="15.6" x14ac:dyDescent="0.3">
      <c r="A74" s="5" t="s">
        <v>20</v>
      </c>
    </row>
    <row r="75" spans="1:8" ht="15.6" x14ac:dyDescent="0.3">
      <c r="A75" s="5"/>
    </row>
    <row r="76" spans="1:8" ht="15.6" x14ac:dyDescent="0.3">
      <c r="A76" s="5" t="s">
        <v>3</v>
      </c>
      <c r="B76" s="9" t="s">
        <v>120</v>
      </c>
    </row>
    <row r="77" spans="1:8" ht="15.6" x14ac:dyDescent="0.3">
      <c r="A77" s="5"/>
    </row>
    <row r="78" spans="1:8" ht="15.6" x14ac:dyDescent="0.3">
      <c r="A78" s="5" t="s">
        <v>21</v>
      </c>
    </row>
    <row r="79" spans="1:8" ht="15.6" x14ac:dyDescent="0.3">
      <c r="A79" s="5"/>
    </row>
    <row r="80" spans="1:8" ht="15.6" x14ac:dyDescent="0.3">
      <c r="A80" s="5"/>
    </row>
    <row r="81" spans="1:2" ht="15.6" x14ac:dyDescent="0.3">
      <c r="A81" s="5" t="s">
        <v>4</v>
      </c>
      <c r="B81" s="9" t="s">
        <v>121</v>
      </c>
    </row>
    <row r="82" spans="1:2" x14ac:dyDescent="0.3">
      <c r="A82" s="3"/>
    </row>
  </sheetData>
  <mergeCells count="17">
    <mergeCell ref="A8:A9"/>
    <mergeCell ref="G8:H8"/>
    <mergeCell ref="A1:H1"/>
    <mergeCell ref="A3:H3"/>
    <mergeCell ref="A5:H5"/>
    <mergeCell ref="A6:H6"/>
    <mergeCell ref="A7:H7"/>
    <mergeCell ref="B8:B9"/>
    <mergeCell ref="C8:C9"/>
    <mergeCell ref="D8:D9"/>
    <mergeCell ref="E8:E9"/>
    <mergeCell ref="F8:F9"/>
    <mergeCell ref="A67:H67"/>
    <mergeCell ref="A60:H60"/>
    <mergeCell ref="A61:H61"/>
    <mergeCell ref="A63:H63"/>
    <mergeCell ref="A65:H65"/>
  </mergeCells>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2023-03-25T13:29:12Z</cp:lastPrinted>
  <dcterms:created xsi:type="dcterms:W3CDTF">2021-01-27T10:48:44Z</dcterms:created>
  <dcterms:modified xsi:type="dcterms:W3CDTF">2023-03-27T12:18:40Z</dcterms:modified>
</cp:coreProperties>
</file>