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20"/>
  </bookViews>
  <sheets>
    <sheet name="Лист1" sheetId="1" r:id="rId1"/>
  </sheets>
  <definedNames>
    <definedName name="_xlnm.Print_Area" localSheetId="0">Лист1!$A$1:$I$58</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<sst xmlns="http://schemas.openxmlformats.org/spreadsheetml/2006/main" count="93" uniqueCount="84">
  <si>
    <t xml:space="preserve"> 2023 жылғы «17» сәуірдегі  
№ 68 мемлекеттік грант беру жөніндегі келісімшарттың
№ 5 қосымшасы</t>
  </si>
  <si>
    <t>ҚАРАЖАТТЫҢ ЖҰМСАЛУЫ ТУРАЛЫ ҚОРЫТЫНДЫ ЕСЕП*</t>
  </si>
  <si>
    <r>
      <t xml:space="preserve">Грант алушы:  </t>
    </r>
    <r>
      <rPr>
        <sz val="14"/>
        <rFont val="Times New Roman"/>
        <charset val="204"/>
      </rPr>
      <t>ORKEN2018 жеке меншік мекемесі</t>
    </r>
  </si>
  <si>
    <r>
      <t>Мемлекеттік гранттың басым бағыты:</t>
    </r>
    <r>
      <rPr>
        <sz val="14"/>
        <rFont val="Times New Roman"/>
        <charset val="204"/>
      </rPr>
      <t xml:space="preserve"> Мемлекеттік тілді дамыту</t>
    </r>
  </si>
  <si>
    <r>
      <t xml:space="preserve">Грант тақырыбы: </t>
    </r>
    <r>
      <rPr>
        <sz val="14"/>
        <rFont val="Times New Roman"/>
        <charset val="204"/>
      </rPr>
      <t>"Тіл – қазына" әлеуметтік жобасы</t>
    </r>
  </si>
  <si>
    <r>
      <t>Грант сомасы:</t>
    </r>
    <r>
      <rPr>
        <sz val="14"/>
        <rFont val="Times New Roman"/>
        <charset val="204"/>
      </rPr>
      <t xml:space="preserve"> 6 954 000 (алты миллион тоғыз жүз елу төрт мың) теңге</t>
    </r>
  </si>
  <si>
    <t>№</t>
  </si>
  <si>
    <t>Шығыс бөліктері</t>
  </si>
  <si>
    <t>Шығыстар сметасы</t>
  </si>
  <si>
    <t>№ 1 аралық есеп</t>
  </si>
  <si>
    <t>№ 2 аралық есеп</t>
  </si>
  <si>
    <t>Қорытынды есеп</t>
  </si>
  <si>
    <t>Сомасы (3+4+5)</t>
  </si>
  <si>
    <t>Қалдық (2-6)</t>
  </si>
  <si>
    <t>Контрагент, төлем күні және мақсаты</t>
  </si>
  <si>
    <t>Тікелей шығыстар</t>
  </si>
  <si>
    <t>Азаматтық құқықтық шарттар негізінде тартылатын мамандар, оның ішінде:</t>
  </si>
  <si>
    <t>Жоба жетекшісінің қызметіне ақы төлеу (1 адам * 3 ай * 120 000,00 тг, салықтық және әлеуметтік төлемдерді қоса есептегенде)</t>
  </si>
  <si>
    <t>Ж.Акимова // Договор ГПХ от 01.08.2023г., Тех.задание, АВР от 29.08.2023, АВР от 20.09.2023, АВР от 24.10.2023 года: от 29.08.2023г. пп 270 ВОСМС 2400, пп 268 ИПН 10560, пп 269 ОПВ 12000 пп 264 95040 тг //  от 20.09.2023г. пп 322 ВОСМС 2400, пп 320 ИПН 10560, пп 321 ОПВ 12000, пп 316 95040 тг.  // от 31.08.2023г. пп 270 ВОСМС 2400, пп 268 ИПН 10560, пп 269 ОПВ 12000, пп 416 от 24.10.2023г. 95040 тг.</t>
  </si>
  <si>
    <t>Жоба бухгалтерінің қызметіне ақы төлеу (1 адам * 3 ай * 70 000,00 тг, салықтық және әлеуметтік төлемдерді қоса есептегенде)</t>
  </si>
  <si>
    <t>О.Демьяненко // Договор ГПХ от 01.08.2023г., Тех.задание, АВР от 29.08.2023, АВР от 20.09.2023, АВР от 24.10.2023 года: от 29.08.2023г. пп 270 ВОСМС 1400, пп 268 ИПН 6160, пп 269 ОПВ 7000, пп 267 55440 тг, // от 20.09.2023г. пп 322 ВОСМС 1400, пп 320 ИПН 6160, пп 321 ОПВ 7000, пп 317 55440 тг. // от 31.08.2023г. пп 270 ВОСМС 1400, пп 268 ИПН 6160, пп 269 ОПВ 7000, пп 417 от 24.10.2023г. 55440 тг.</t>
  </si>
  <si>
    <t>Жоба аясында тартылатын мамандардың қызметіне ақы төлеу  (2 адам * 3 ай * 100 000,00 тг салықтық және әлеуметтік төлемдерді қоса есептегенде)</t>
  </si>
  <si>
    <t>А.Серикова // Договор ГПХ от 01.08.2023г., Тех.задание, АВР от 29.08.2023, АВР от 20.09.2023, АВР от 24.10.2023 года: от 29.08.2023г. пп 270 ВОСМС 2000, пп 268 ИПН 8800, пп 269 ОПВ 10000, пп 265 79200 тг // от 20.09.2023г. пп 322 ВОСМС 2000, пп 320 ИПН 8800, пп 321  ОПВ 10000, пп 319  79200тг.  // от 31.08.2023г. пп 270 ВОСМС 2000, пп 268 ИПН 8800, пп 269 ОПВ 10000, пп 419 от 24.10.2023г. 79200 тг.  /// Б.Даулбаева // Договор ГПХ от 01.08.2023г., Тех.задание, АВР от 29.08.2023, АВР от 20.09.2023, АВР от 24.10.2023 года: от 29.08.2023 г.: пп 270 ВОСМС 2000,  пп 268 ИПН 8800, пп 269 ОПВ 10000, пп 266 79200 тг  //  от 20.09.2023 пп 322 ВОСМС 2000, пп 320 ИПН 8800, пп 321 ОПВ 10000, пп 318 79200 тг. // от 31.08.2023г. пп 270 ВОСМС 2000, пп 268 ИПН 8800, пп 269 ОПВ 10000, пп 418 от 24.10.2023г. 79200 тг</t>
  </si>
  <si>
    <t>Ұйымдастыру шаралары, оның ішінде:</t>
  </si>
  <si>
    <t>Банктік шығындар</t>
  </si>
  <si>
    <t>пп U7-021027 на 300, U7-021028 на 300, U7-021030 на 300, U7-021031 на 300, U7-022994 на 550, U7-022995 на 550, U7-022996 на 550, U7-022997 на 550, U7-022998 на 550, U7-022999 на 550, U7-023074 на 300, U7-023075 на 300//U7-025076 на 300, U7-025288 на 300, U7-025289  на 300, U7-025892 на 550,  U7-025893 на 550, U7-025894 на 550, U7-025895 на 550,  U7-02585 на 550, РА-203226  на 8550. (методом начисления сумма 3250 тенге)</t>
  </si>
  <si>
    <t>Жүргізушісімен қоса жеңіл көлікті жалға алу қызметі (бензин және т.б. шығындарды қоса алғанда, 2 ай * 50 000,00 тг.)</t>
  </si>
  <si>
    <t>Договор аренды авто с водителем (ГПХ) от 01.09.2023 г. Оплата: от 21.09.2023 г. пп 327 ВОСМС 1000, пп 325 ИПН 4400, пп 326 ОПВ 5000, пп 324 39600 тг.  // АВР от 24.10.2023г. //  пп 455 от 30.10.2023 ИПН 4400, пп 456 от 30.10.2023 ОПВ 5000, пп 457 от 30.10.2023 ВОСМС 1000. пп 549 5007 от 31.10.2023 на возврат излишне оплаченных на сумму 10400 тг</t>
  </si>
  <si>
    <t>200 орынды залды жалға алу қызметі (2 күнге, репетиция болатын күнді қоса есептегенде)</t>
  </si>
  <si>
    <t>ИП Шинко В., Договор аренды помещения от 11.10.2023г., счет на оплату 00000000004 от 17.10.2023г., АВР 4 от 18.10.2023г., ESF 00000000008 от 18.10.2023,  пп 394 от 17.10.2023г.</t>
  </si>
  <si>
    <t>LED-экранды жалға алу қызметі (өлшемі 4*3 м, 2 күнге, репетиция күнін қоса есептегенде)</t>
  </si>
  <si>
    <t>ИП Шакаманова, Договор возмездного оказания услуг от 18.09.2023г., счет на оплату 08 от 19.09.2023г., АВР 7 от 20.10.2023г., ЭСФ 07 от 20.10.2023г. пп. 398 от 19.10.2023г.</t>
  </si>
  <si>
    <t>Кәсіби музыкалық аппаратураны жалға алу қызметі (2 күнге, репетиция күнін қоса есептегенде)</t>
  </si>
  <si>
    <t>Залды безендіру қызметі (жеткізу және рәсімдеу жұмыстарын қоса есептегенде, гүл шоқтары, баннер өлшемі 3*4, гель шарлары және т.б.)</t>
  </si>
  <si>
    <t>ИП Jana Qazaqstan, счет на оплату 4 от 16.10.2023г., АВР 7 от 19.10.2023г., ЭСФ 07 от 19.10.2023г., Договор б/н от 05.09.2023г., Техническая характеристика. (методом начисления)</t>
  </si>
  <si>
    <t>Имидждік топ қызметі (кем дегенде ұлттық киімдегі 3 қыз бала)</t>
  </si>
  <si>
    <t xml:space="preserve">ИП Jana Qazaqstan, счет на оплату 4 от 16.10.2023г., АВР 7 от 19.10.2023г., ЭСФ 07 от 19.10.2023г., Договор б/н от 05.09.2023г., Техническая характеристика. Оплата: от 27.10.2023г. пп 454 от 27.10.2023г. </t>
  </si>
  <si>
    <t>Музыкалық нөмірлерді ұсыну қызметі (кемінде 3 жеке орындаушы, 1 музыкалық оркестр, 1 би ансамблі)</t>
  </si>
  <si>
    <t>Байқау Ережесі мен кезеңдер бойынша тапсырмаларды әзірлеу қызметі</t>
  </si>
  <si>
    <t>ИП Jana Qazaqstan, счет на оплату 3 от 11.09.2023г., АВР 3 от 19.09.2023г., сч-фактура 00000000010 от 22.09.2023г., Договор б/н от 05.09.2023г., Техническая характеристика. Оплата: от 20.09.2023г. пп 315  265000 тг.</t>
  </si>
  <si>
    <t>Байқаудың сценарийін әзірлеуші маманның қызмет ақысын төлеу</t>
  </si>
  <si>
    <t>БАҚ-та (баспа) байқау Ережесі мен байқаудың өтетіндігі туралы хабарландыру жариялау</t>
  </si>
  <si>
    <t>ТОО Saryarqa Aqparat, счет на оплату 239 от 20.09.2023г. пп 313 80000 тг. АВР 529 от 23.09.2023г., ЭСФ 516 от 23.09.2023</t>
  </si>
  <si>
    <t>Әділ қазылар алқасы мүшесінің қызмет ақысын төлеу</t>
  </si>
  <si>
    <t>Договора ГПХ с членами жюри от 16.10.2023г.: Рахимов Б.С.пп 459 от 31.10.2023 на 58500, Толеуханова К. пп 460 от 31.10.2023 на 58500, Смагулова Г.Г.пп 463 от 31.10.2023 на 58500, Жунусов С. Т. Пп 462 от 31.10.2023 на 51480, Жумагулов А.Б. пп 461 от 31.10.2023 на 51480  // пп 464 от 31.10.2023 на 30940 ИПН, 465 от 31.10.2023 на 13000 ОПВ, пп 466 от 31.10.2023 на 2600 ВОСМС  (вернуть на Каспи счет)</t>
  </si>
  <si>
    <t>2 жүргізушінің қызмет ақысын төлеу</t>
  </si>
  <si>
    <t>Режиссердің қызмет ақысын төлеу</t>
  </si>
  <si>
    <t xml:space="preserve">Фото және бейне оператордың қызмет ақысын төлеу (Байқаудың барысын түсіру және қысқа бейне бейнероликтер әзірлеу)  </t>
  </si>
  <si>
    <t>Шараға қатысушылар мен қазылар алқасы үшін кофе-брейк ұйымдастыру (оның ішінде жеткізу және қызмет көрсетуді қоса есептегенде)</t>
  </si>
  <si>
    <t>Полиграфиялық өнімдер, оның ішінде:</t>
  </si>
  <si>
    <t xml:space="preserve">Байқау қатысушылары мен жүлдегерлеріне дипломдар мен алғыс хаттарды әзірлеу (дизайн, басып шығару, 20 дана*500,00 тг) </t>
  </si>
  <si>
    <t xml:space="preserve">ИП Lider счет на оплату13 от 04.09.2023г., пп от 20.09.2023г. 314 АВР 66 от 20.09.2023г., сч-фактура 00000000066 от 20.09.2023г. на сумму 160000 тг </t>
  </si>
  <si>
    <t>Байқауға арнайы қонақтарды шақыру билеттерін әзірлеу (дизайн, басып шығару, 50 дана*800,00 тг)</t>
  </si>
  <si>
    <t xml:space="preserve">ИП Lider счет на оплату 13 от 04.09.2023г., пп от 20.09.2023г. 314 АВР 66 от 20.09.2023г., сч-фактура 00000000066 от 20.09.2023г. на сумму 160000 тг </t>
  </si>
  <si>
    <t>Ақшалай сыйлық қоры көрсетілген сертификаттарды әзірлеу  (дизайн, басып шығару, өлшемі 100*50 см, 10 дана*11 000,00 тг)</t>
  </si>
  <si>
    <t>Өзге де қызметтер:</t>
  </si>
  <si>
    <t>0,5 л. суды сатып алу</t>
  </si>
  <si>
    <t>авансовый отчет 8 от 20.09.2023г., накладная 9 от 09.09.2023г., сч-фактура 00000000002 от 09.09.2023г., чек 4073339883  ИП Тегисова. Оплачено:  от 21.09.2023г. пп 323 138925 тг.</t>
  </si>
  <si>
    <t xml:space="preserve">Байқау жүлдегерлеріне арнайы гүл шоқтарын сатып алу </t>
  </si>
  <si>
    <t>ИП Бекмагамбетова В.М. счет на оплату 291 от 18.10.2023г., АВР от 18.10.2023г., сч-фактура 291 от 18.10.2023г. пп 392 от 17.10.2023г. Оплачено: от 17.10.2023г. пп 392 120 000 тг</t>
  </si>
  <si>
    <t>Дипломдар мен алғыс хаттарға арналған А4 форматты рамканы сатып алу</t>
  </si>
  <si>
    <t>авансовый отчет 8 от 20.09.2023г., накладная 12 от 05.09.2023г., сч-фактура 00000000001 от 05.09.2023г., чек 381043916  ИП Шиликова. Оплачено: от 21.09.2023г. пп 323 138925 тг</t>
  </si>
  <si>
    <t>А4 форматты офистік қағазды сатып алу</t>
  </si>
  <si>
    <t>Кеңсе тауарлары (қалам, маркер, қарындаш, өшіргіш, скрепка, 100 файл, скоросшиватель папка 10 дана, степлер, қайшы және т.б.)</t>
  </si>
  <si>
    <t>авансовый отчет 8 от 20.09.2023г., накладная К2300002972 от 13.09.2023г., чек 3906911178, ЭСФ 65200004489 от 13.09.2023г. Филиал ТОО "Абди КМ"  Оплачено: от 21.09.2023г. пп 323 138925 тг. // авансовый отчет 14 от 30.10.2023г., накладная 00000032692 от 30.10.2023г., чек 3533778816 от 30.10.2023г., ЭСФ 0000011236 от 30.10.2023г.</t>
  </si>
  <si>
    <t>Флэшка (Transcend, USB 2.5" HDD, StoreJet 25M3, 1000 Гб)</t>
  </si>
  <si>
    <t xml:space="preserve">авансовый отчет 8 от 20.09.2023г., накладная 12 от 05.09.2023г., сч-фактура 00000000001 от 05.09.2023г., чек 381043916  ИП Шиликова. Оплачено: от 21.09.2023г. пп 323 138925 тг </t>
  </si>
  <si>
    <t>Жүлде қоры</t>
  </si>
  <si>
    <t>І орын (салығын қоса алғанда)</t>
  </si>
  <si>
    <t>Байхадамов пп 289 от   на 594000 тенге, пп 477 на 225500 ИПН (методом начисления)</t>
  </si>
  <si>
    <t>ІІ орын (салығын қоса алғанда)</t>
  </si>
  <si>
    <t>Тилеубек пп 290 от   на 297000 тенге //  Сабиров пп 291 от  на 297000 тенге  //пп 477 на 225500 ИПН (методом начисления)</t>
  </si>
  <si>
    <t>ІІІ орын (салығын қоса алғанда)</t>
  </si>
  <si>
    <t>Оразалин пп 292 от    на 148500 тенге//  Кулбаев пп 295 от  на 148500 тенге//  Иманхан пп 294 от  на 148000 тенге  // пп 477 на 225500 ИПН (методом начисления)</t>
  </si>
  <si>
    <t>Ынталандыру сыйлығы (салығын қоса алғанда)</t>
  </si>
  <si>
    <t>Тайликбаев пп 295 от на 99000 тенге // Кожеков пп 296 от   на 99000 тенге// Байдюсенова пп 297  на 99000 тенге//  Амирбекова пп 298 от  на 99000 тенге  // пп 477 на 225500 ИПН (методом начисления)</t>
  </si>
  <si>
    <t>БАРЛЫҒЫ</t>
  </si>
  <si>
    <t xml:space="preserve">Ұйым басшысы             _________________ </t>
  </si>
  <si>
    <t xml:space="preserve">Ж.Ж. Акимова </t>
  </si>
  <si>
    <t xml:space="preserve">Ұйым бухгалтері            _________________ </t>
  </si>
  <si>
    <t>қарастырылмаған</t>
  </si>
  <si>
    <t>Күні: __________________________________</t>
  </si>
  <si>
    <t>М.О.</t>
  </si>
  <si>
    <t>* Қаражаттың жұмсалуы туралы есепке қойылатын талаптар бойынша толтырылады</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</si>
</sst>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 #\.##0.00_-;_-* &quot;-&quot;??_-;_-@_-"/>
    <numFmt numFmtId="177" formatCode="_-* #\.##0.00\ &quot;₽&quot;_-;\-* #\.##0.00\ &quot;₽&quot;_-;_-* \-??\ &quot;₽&quot;_-;_-@_-"/>
    <numFmt numFmtId="178" formatCode="_-* #\.##0_-;\-* #\.##0_-;_-* &quot;-&quot;_-;_-@_-"/>
    <numFmt numFmtId="179" formatCode="_-* #\.##0\ &quot;₽&quot;_-;\-* #\.##0\ &quot;₽&quot;_-;_-* \-\ &quot;₽&quot;_-;_-@_-"/>
    <numFmt numFmtId="180" formatCode="#\ ##0.00"/>
    <numFmt numFmtId="181" formatCode="0.00_ "/>
    <numFmt numFmtId="182" formatCode="0\.00.00_);[Red]\(0\.00.00\)"/>
    <numFmt numFmtId="183" formatCode="0\.00_);[Red]\(0\.00\)"/>
  </numFmts>
  <fonts count="31">
    <font>
      <sz val="11"/>
      <color theme="1"/>
      <name val="Calibri"/>
      <charset val="204"/>
      <scheme val="minor"/>
    </font>
    <font>
      <sz val="11"/>
      <name val="Calibri"/>
      <charset val="204"/>
      <scheme val="minor"/>
    </font>
    <font>
      <sz val="12"/>
      <name val="Times New Roman"/>
      <charset val="204"/>
    </font>
    <font>
      <b/>
      <sz val="14"/>
      <name val="Times New Roman"/>
      <charset val="204"/>
    </font>
    <font>
      <b/>
      <sz val="12"/>
      <name val="Times New Roman"/>
      <charset val="204"/>
    </font>
    <font>
      <b/>
      <sz val="11"/>
      <name val="Times New Roman"/>
      <charset val="204"/>
    </font>
    <font>
      <b/>
      <i/>
      <sz val="12"/>
      <name val="Times New Roman"/>
      <charset val="204"/>
    </font>
    <font>
      <b/>
      <i/>
      <sz val="11"/>
      <name val="Times New Roman"/>
      <charset val="204"/>
    </font>
    <font>
      <sz val="11"/>
      <name val="Times New Roman"/>
      <charset val="204"/>
    </font>
    <font>
      <sz val="12"/>
      <name val="Calibri"/>
      <charset val="20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4"/>
      <name val="Times New Roman"/>
      <charset val="204"/>
    </font>
  </fonts>
  <fills count="38">
    <fill>
      <patternFill patternType="none"/>
    </fill>
    <fill>
      <patternFill patternType="gray125"/>
    </fill>
    <fill>
      <patternFill patternType="solid">
        <fgColor theme="0" tint="-0.149998474074526"/>
        <bgColor indexed="64"/>
      </patternFill>
    </fill>
    <fill>
      <patternFill patternType="solid">
        <fgColor rgb="FFF4F5F6"/>
        <bgColor indexed="64"/>
      </patternFill>
    </fill>
    <fill>
      <patternFill patternType="solid">
        <fgColor theme="0" tint="-0.149937437055574"/>
        <bgColor indexed="64"/>
      </patternFill>
    </fill>
    <fill>
      <patternFill patternType="solid">
        <fgColor theme="0"/>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10" fillId="0" borderId="0" applyFont="0" applyFill="0" applyBorder="0" applyAlignment="0" applyProtection="0">
      <alignment vertical="center"/>
    </xf>
    <xf numFmtId="9" fontId="10" fillId="0" borderId="0" applyFont="0" applyFill="0" applyBorder="0" applyAlignment="0" applyProtection="0">
      <alignment vertical="center"/>
    </xf>
    <xf numFmtId="178" fontId="10" fillId="0" borderId="0" applyFont="0" applyFill="0" applyBorder="0" applyAlignment="0" applyProtection="0">
      <alignment vertical="center"/>
    </xf>
    <xf numFmtId="17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7"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8" borderId="5" applyNumberFormat="0" applyAlignment="0" applyProtection="0">
      <alignment vertical="center"/>
    </xf>
    <xf numFmtId="0" fontId="20" fillId="9" borderId="6" applyNumberFormat="0" applyAlignment="0" applyProtection="0">
      <alignment vertical="center"/>
    </xf>
    <xf numFmtId="0" fontId="21" fillId="9" borderId="5" applyNumberFormat="0" applyAlignment="0" applyProtection="0">
      <alignment vertical="center"/>
    </xf>
    <xf numFmtId="0" fontId="22" fillId="10"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8" fillId="37" borderId="0" applyNumberFormat="0" applyBorder="0" applyAlignment="0" applyProtection="0">
      <alignment vertical="center"/>
    </xf>
  </cellStyleXfs>
  <cellXfs count="78">
    <xf numFmtId="0" fontId="0" fillId="0" borderId="0" xfId="0"/>
    <xf numFmtId="0" fontId="1" fillId="0" borderId="0" xfId="0" applyFont="1" applyAlignment="1">
      <alignment vertical="top" wrapText="1"/>
    </xf>
    <xf numFmtId="0" fontId="1" fillId="0" borderId="0" xfId="0" applyFont="1" applyAlignment="1">
      <alignment horizontal="right" vertical="top" wrapText="1"/>
    </xf>
    <xf numFmtId="0" fontId="2" fillId="0" borderId="0" xfId="0" applyFont="1" applyAlignment="1">
      <alignment horizontal="right" vertical="top" wrapText="1"/>
    </xf>
    <xf numFmtId="0" fontId="2"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4" fillId="2" borderId="1" xfId="0" applyFont="1" applyFill="1" applyBorder="1" applyAlignment="1">
      <alignment horizontal="center" vertical="top" wrapText="1"/>
    </xf>
    <xf numFmtId="180" fontId="5"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181" fontId="4" fillId="0" borderId="1" xfId="0" applyNumberFormat="1" applyFont="1" applyFill="1" applyBorder="1" applyAlignment="1">
      <alignment vertical="top" wrapText="1"/>
    </xf>
    <xf numFmtId="176" fontId="4" fillId="0" borderId="1" xfId="1" applyNumberFormat="1" applyFont="1" applyBorder="1" applyAlignment="1">
      <alignment vertical="top" wrapText="1"/>
    </xf>
    <xf numFmtId="0" fontId="2" fillId="4" borderId="1" xfId="0" applyFont="1" applyFill="1" applyBorder="1" applyAlignment="1">
      <alignment vertical="top" wrapText="1"/>
    </xf>
    <xf numFmtId="0" fontId="6" fillId="4" borderId="1" xfId="0" applyFont="1" applyFill="1" applyBorder="1" applyAlignment="1">
      <alignment vertical="top" wrapText="1"/>
    </xf>
    <xf numFmtId="182" fontId="6" fillId="4" borderId="1" xfId="0" applyNumberFormat="1" applyFont="1" applyFill="1" applyBorder="1" applyAlignment="1">
      <alignment vertical="top" wrapText="1"/>
    </xf>
    <xf numFmtId="176" fontId="7" fillId="4" borderId="1" xfId="1" applyNumberFormat="1" applyFont="1" applyFill="1" applyBorder="1" applyAlignment="1">
      <alignment vertical="top" wrapText="1"/>
    </xf>
    <xf numFmtId="183" fontId="7" fillId="4" borderId="1" xfId="1" applyNumberFormat="1" applyFont="1" applyFill="1" applyBorder="1" applyAlignment="1">
      <alignment horizontal="right" vertical="top" wrapText="1"/>
    </xf>
    <xf numFmtId="176" fontId="7" fillId="2" borderId="1" xfId="1" applyNumberFormat="1" applyFont="1" applyFill="1" applyBorder="1" applyAlignment="1">
      <alignment vertical="top" wrapText="1"/>
    </xf>
    <xf numFmtId="176" fontId="8" fillId="2" borderId="1" xfId="1" applyNumberFormat="1" applyFont="1" applyFill="1" applyBorder="1" applyAlignment="1">
      <alignment horizontal="right" vertical="top" wrapText="1"/>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176" fontId="2" fillId="0" borderId="1" xfId="1" applyFont="1" applyFill="1" applyBorder="1" applyAlignment="1">
      <alignment horizontal="center" vertical="top" wrapText="1"/>
    </xf>
    <xf numFmtId="176" fontId="8" fillId="0" borderId="1" xfId="1" applyNumberFormat="1" applyFont="1" applyBorder="1" applyAlignment="1">
      <alignment vertical="top" wrapText="1"/>
    </xf>
    <xf numFmtId="176" fontId="8" fillId="0" borderId="1" xfId="1" applyNumberFormat="1" applyFont="1" applyBorder="1" applyAlignment="1">
      <alignment horizontal="right" vertical="top" wrapText="1"/>
    </xf>
    <xf numFmtId="0" fontId="2" fillId="0" borderId="1" xfId="0" applyFont="1" applyBorder="1" applyAlignment="1">
      <alignment vertical="top" wrapText="1"/>
    </xf>
    <xf numFmtId="176" fontId="2" fillId="0" borderId="1" xfId="1" applyFont="1" applyBorder="1" applyAlignment="1">
      <alignment horizontal="center" vertical="top" wrapText="1"/>
    </xf>
    <xf numFmtId="176" fontId="6" fillId="2" borderId="1" xfId="0" applyNumberFormat="1" applyFont="1" applyFill="1" applyBorder="1" applyAlignment="1">
      <alignment vertical="top" wrapText="1"/>
    </xf>
    <xf numFmtId="176" fontId="6" fillId="2" borderId="1" xfId="1" applyFont="1" applyFill="1" applyBorder="1" applyAlignment="1">
      <alignment horizontal="center" vertical="top" wrapText="1"/>
    </xf>
    <xf numFmtId="176" fontId="6" fillId="2" borderId="1" xfId="1" applyFont="1" applyFill="1" applyBorder="1" applyAlignment="1">
      <alignment horizontal="right" vertical="top" wrapText="1"/>
    </xf>
    <xf numFmtId="0" fontId="2" fillId="0" borderId="1" xfId="0" applyFont="1" applyBorder="1" applyAlignment="1">
      <alignment horizontal="justify" vertical="top" wrapText="1"/>
    </xf>
    <xf numFmtId="176" fontId="2" fillId="0" borderId="1" xfId="1" applyFont="1" applyBorder="1" applyAlignment="1">
      <alignment horizontal="right" vertical="top" wrapText="1"/>
    </xf>
    <xf numFmtId="0" fontId="2" fillId="5" borderId="1" xfId="0" applyFont="1" applyFill="1" applyBorder="1" applyAlignment="1">
      <alignment vertical="top" wrapText="1"/>
    </xf>
    <xf numFmtId="176" fontId="2" fillId="5" borderId="1" xfId="1" applyFont="1" applyFill="1" applyBorder="1" applyAlignment="1">
      <alignment horizontal="center" vertical="top" wrapText="1"/>
    </xf>
    <xf numFmtId="176" fontId="2" fillId="5" borderId="1" xfId="1" applyFont="1" applyFill="1" applyBorder="1" applyAlignment="1">
      <alignment horizontal="right" vertical="top" wrapText="1"/>
    </xf>
    <xf numFmtId="0" fontId="2" fillId="5"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5" borderId="1" xfId="0" applyFont="1" applyFill="1" applyBorder="1"/>
    <xf numFmtId="0" fontId="2" fillId="0" borderId="1" xfId="0" applyFont="1" applyBorder="1"/>
    <xf numFmtId="0" fontId="8" fillId="0" borderId="1" xfId="0" applyFont="1" applyBorder="1"/>
    <xf numFmtId="0" fontId="6" fillId="4" borderId="1" xfId="0" applyFont="1" applyFill="1" applyBorder="1" applyAlignment="1">
      <alignment horizontal="left" vertical="top" wrapText="1"/>
    </xf>
    <xf numFmtId="176" fontId="6" fillId="4" borderId="1" xfId="0" applyNumberFormat="1" applyFont="1" applyFill="1" applyBorder="1" applyAlignment="1">
      <alignment horizontal="center" vertical="top" wrapText="1"/>
    </xf>
    <xf numFmtId="183" fontId="6" fillId="4" borderId="1" xfId="0" applyNumberFormat="1" applyFont="1" applyFill="1" applyBorder="1" applyAlignment="1">
      <alignment horizontal="right" vertical="top" wrapText="1"/>
    </xf>
    <xf numFmtId="0" fontId="2" fillId="6" borderId="1" xfId="0" applyFont="1" applyFill="1" applyBorder="1" applyAlignment="1">
      <alignment vertical="top" wrapText="1"/>
    </xf>
    <xf numFmtId="0" fontId="6" fillId="6" borderId="1" xfId="0" applyFont="1" applyFill="1" applyBorder="1" applyAlignment="1">
      <alignment horizontal="left" vertical="top" wrapText="1"/>
    </xf>
    <xf numFmtId="176" fontId="6" fillId="6" borderId="1" xfId="0" applyNumberFormat="1" applyFont="1" applyFill="1" applyBorder="1" applyAlignment="1">
      <alignment horizontal="center" vertical="top" wrapText="1"/>
    </xf>
    <xf numFmtId="176" fontId="6" fillId="6" borderId="1" xfId="1" applyFont="1" applyFill="1" applyBorder="1" applyAlignment="1">
      <alignment horizontal="center" vertical="top" wrapText="1"/>
    </xf>
    <xf numFmtId="176" fontId="6" fillId="6" borderId="1" xfId="1" applyFont="1" applyFill="1" applyBorder="1" applyAlignment="1">
      <alignment horizontal="right" vertical="top" wrapText="1"/>
    </xf>
    <xf numFmtId="183" fontId="6" fillId="2" borderId="1" xfId="1" applyNumberFormat="1" applyFont="1" applyFill="1" applyBorder="1" applyAlignment="1">
      <alignment horizontal="right" vertical="top" wrapText="1"/>
    </xf>
    <xf numFmtId="181" fontId="2" fillId="0" borderId="1" xfId="1" applyNumberFormat="1" applyFont="1" applyBorder="1" applyAlignment="1">
      <alignment horizontal="right" vertical="top" wrapText="1"/>
    </xf>
    <xf numFmtId="0" fontId="2" fillId="3" borderId="1" xfId="0" applyFont="1" applyFill="1" applyBorder="1" applyAlignment="1">
      <alignment vertical="top" wrapText="1"/>
    </xf>
    <xf numFmtId="0" fontId="4" fillId="3" borderId="1" xfId="0" applyFont="1" applyFill="1" applyBorder="1" applyAlignment="1">
      <alignment vertical="top" wrapText="1"/>
    </xf>
    <xf numFmtId="0" fontId="4" fillId="0" borderId="1" xfId="0" applyFont="1" applyBorder="1" applyAlignment="1">
      <alignment vertical="top" wrapText="1"/>
    </xf>
    <xf numFmtId="176" fontId="4" fillId="0" borderId="1" xfId="0" applyNumberFormat="1" applyFont="1" applyBorder="1" applyAlignment="1">
      <alignment horizontal="center" vertical="top" wrapText="1"/>
    </xf>
    <xf numFmtId="176" fontId="4" fillId="0" borderId="1" xfId="0" applyNumberFormat="1" applyFont="1" applyFill="1" applyBorder="1" applyAlignment="1">
      <alignment horizontal="center" vertical="top" wrapText="1"/>
    </xf>
    <xf numFmtId="176" fontId="4" fillId="0" borderId="1" xfId="0" applyNumberFormat="1" applyFont="1" applyFill="1" applyBorder="1" applyAlignment="1">
      <alignment horizontal="right" vertical="top" wrapText="1"/>
    </xf>
    <xf numFmtId="0" fontId="2" fillId="0" borderId="0" xfId="0" applyFont="1" applyFill="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9" fillId="0" borderId="0" xfId="0" applyFont="1"/>
    <xf numFmtId="0" fontId="9" fillId="0" borderId="0" xfId="0" applyFont="1" applyAlignment="1">
      <alignment horizontal="right"/>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right" vertical="top" wrapText="1"/>
    </xf>
    <xf numFmtId="0" fontId="8" fillId="2" borderId="1" xfId="0" applyFont="1" applyFill="1" applyBorder="1" applyAlignment="1">
      <alignment horizontal="center" vertical="top" wrapText="1"/>
    </xf>
    <xf numFmtId="0" fontId="8" fillId="0" borderId="1" xfId="0" applyFont="1" applyBorder="1" applyAlignment="1">
      <alignment vertical="top" wrapText="1"/>
    </xf>
    <xf numFmtId="0" fontId="8" fillId="2" borderId="1" xfId="0" applyFont="1" applyFill="1" applyBorder="1" applyAlignment="1">
      <alignment vertical="top" wrapText="1"/>
    </xf>
    <xf numFmtId="0" fontId="7" fillId="2" borderId="1" xfId="0" applyFont="1" applyFill="1" applyBorder="1" applyAlignment="1">
      <alignment vertical="top" wrapText="1"/>
    </xf>
    <xf numFmtId="0" fontId="8" fillId="0" borderId="1" xfId="0" applyFont="1" applyFill="1" applyBorder="1" applyAlignment="1">
      <alignment vertical="top" wrapText="1"/>
    </xf>
    <xf numFmtId="0" fontId="1" fillId="0" borderId="0" xfId="0" applyFont="1" applyAlignment="1">
      <alignment vertical="top"/>
    </xf>
    <xf numFmtId="0" fontId="9" fillId="0" borderId="0" xfId="0" applyFont="1" applyAlignment="1">
      <alignment vertical="top"/>
    </xf>
    <xf numFmtId="0" fontId="1" fillId="0" borderId="0" xfId="0" applyFont="1"/>
    <xf numFmtId="0" fontId="9" fillId="0" borderId="0" xfId="0" applyFont="1" applyAlignment="1">
      <alignment horizontal="left" vertical="top"/>
    </xf>
    <xf numFmtId="0" fontId="8" fillId="4" borderId="1" xfId="0" applyFont="1" applyFill="1" applyBorder="1" applyAlignment="1">
      <alignment wrapText="1"/>
    </xf>
    <xf numFmtId="0" fontId="8" fillId="6" borderId="1" xfId="0" applyFont="1" applyFill="1" applyBorder="1" applyAlignment="1">
      <alignment wrapText="1"/>
    </xf>
    <xf numFmtId="180" fontId="2" fillId="0" borderId="1" xfId="0" applyNumberFormat="1" applyFont="1" applyFill="1" applyBorder="1" applyAlignment="1">
      <alignment vertical="top" wrapText="1"/>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view="pageBreakPreview" zoomScale="60" zoomScaleNormal="50" workbookViewId="0">
      <selection activeCell="A4" sqref="A4:I5"/>
    </sheetView>
  </sheetViews>
  <sheetFormatPr defaultColWidth="9" defaultRowHeight="14.4"/>
  <cols>
    <col min="1" max="1" width="5.85185185185185" style="1" customWidth="1"/>
    <col min="2" max="2" width="40.5740740740741" style="1" customWidth="1"/>
    <col min="3" max="3" width="21.712962962963" style="1" customWidth="1"/>
    <col min="4" max="4" width="14.8518518518519" style="1" customWidth="1"/>
    <col min="5" max="5" width="15.5740740740741" style="1" customWidth="1"/>
    <col min="6" max="6" width="15.1388888888889" style="2" customWidth="1"/>
    <col min="7" max="7" width="20.1388888888889" style="1" customWidth="1"/>
    <col min="8" max="8" width="19.712962962963" style="2" customWidth="1"/>
    <col min="9" max="9" width="100.712962962963" style="1" customWidth="1"/>
    <col min="10" max="16384" width="9" style="1"/>
  </cols>
  <sheetData>
    <row r="1" ht="53.25" customHeight="1" spans="1:9">
      <c r="A1" s="3" t="s">
        <v>0</v>
      </c>
      <c r="B1" s="3"/>
      <c r="C1" s="3"/>
      <c r="D1" s="3"/>
      <c r="E1" s="3"/>
      <c r="F1" s="3"/>
      <c r="G1" s="3"/>
      <c r="H1" s="3"/>
      <c r="I1" s="3"/>
    </row>
    <row r="2" ht="15.6" spans="1:1">
      <c r="A2" s="4"/>
    </row>
    <row r="3" ht="24.95" customHeight="1" spans="1:9">
      <c r="A3" s="5" t="s">
        <v>1</v>
      </c>
      <c r="B3" s="5"/>
      <c r="C3" s="5"/>
      <c r="D3" s="5"/>
      <c r="E3" s="5"/>
      <c r="F3" s="5"/>
      <c r="G3" s="5"/>
      <c r="H3" s="6"/>
      <c r="I3" s="5"/>
    </row>
    <row r="4" spans="1:9">
      <c r="A4" s="7" t="s">
        <v>2</v>
      </c>
      <c r="B4" s="7"/>
      <c r="C4" s="7"/>
      <c r="D4" s="7"/>
      <c r="E4" s="7"/>
      <c r="F4" s="7"/>
      <c r="G4" s="7"/>
      <c r="H4" s="6"/>
      <c r="I4" s="7"/>
    </row>
    <row r="5" ht="12" customHeight="1" spans="1:9">
      <c r="A5" s="7"/>
      <c r="B5" s="7"/>
      <c r="C5" s="7"/>
      <c r="D5" s="7"/>
      <c r="E5" s="7"/>
      <c r="F5" s="7"/>
      <c r="G5" s="7"/>
      <c r="H5" s="6"/>
      <c r="I5" s="7"/>
    </row>
    <row r="6" ht="24.95" customHeight="1" spans="1:9">
      <c r="A6" s="7" t="s">
        <v>3</v>
      </c>
      <c r="B6" s="7"/>
      <c r="C6" s="7"/>
      <c r="D6" s="7"/>
      <c r="E6" s="7"/>
      <c r="F6" s="7"/>
      <c r="G6" s="7"/>
      <c r="H6" s="6"/>
      <c r="I6" s="7"/>
    </row>
    <row r="7" ht="27.95" customHeight="1" spans="1:9">
      <c r="A7" s="7" t="s">
        <v>4</v>
      </c>
      <c r="B7" s="7"/>
      <c r="C7" s="7"/>
      <c r="D7" s="7"/>
      <c r="E7" s="7"/>
      <c r="F7" s="7"/>
      <c r="G7" s="7"/>
      <c r="H7" s="6"/>
      <c r="I7" s="7"/>
    </row>
    <row r="8" ht="29.1" customHeight="1" spans="1:9">
      <c r="A8" s="7" t="s">
        <v>5</v>
      </c>
      <c r="B8" s="7"/>
      <c r="C8" s="7"/>
      <c r="D8" s="7"/>
      <c r="E8" s="7"/>
      <c r="F8" s="7"/>
      <c r="G8" s="7"/>
      <c r="H8" s="6"/>
      <c r="I8" s="7"/>
    </row>
    <row r="9" ht="48" customHeight="1" spans="1:9">
      <c r="A9" s="8" t="s">
        <v>6</v>
      </c>
      <c r="B9" s="8" t="s">
        <v>7</v>
      </c>
      <c r="C9" s="8" t="s">
        <v>8</v>
      </c>
      <c r="D9" s="9" t="s">
        <v>9</v>
      </c>
      <c r="E9" s="9" t="s">
        <v>10</v>
      </c>
      <c r="F9" s="9" t="s">
        <v>11</v>
      </c>
      <c r="G9" s="9" t="s">
        <v>12</v>
      </c>
      <c r="H9" s="9" t="s">
        <v>13</v>
      </c>
      <c r="I9" s="9" t="s">
        <v>14</v>
      </c>
    </row>
    <row r="10" ht="29.1" customHeight="1" spans="1:9">
      <c r="A10" s="10"/>
      <c r="B10" s="10">
        <v>1</v>
      </c>
      <c r="C10" s="10">
        <v>2</v>
      </c>
      <c r="D10" s="10">
        <v>3</v>
      </c>
      <c r="E10" s="10">
        <v>4</v>
      </c>
      <c r="F10" s="10">
        <v>5</v>
      </c>
      <c r="G10" s="10">
        <v>6</v>
      </c>
      <c r="H10" s="10">
        <v>7</v>
      </c>
      <c r="I10" s="66"/>
    </row>
    <row r="11" ht="29.1" customHeight="1" spans="1:9">
      <c r="A11" s="11"/>
      <c r="B11" s="12" t="s">
        <v>15</v>
      </c>
      <c r="C11" s="13">
        <v>6954000</v>
      </c>
      <c r="D11" s="14">
        <f>D12+D16+D33+D37</f>
        <v>1479025</v>
      </c>
      <c r="E11" s="14">
        <f>E12+E16+E37+E44</f>
        <v>5474975</v>
      </c>
      <c r="F11" s="14">
        <f>F16+F44</f>
        <v>0</v>
      </c>
      <c r="G11" s="14">
        <f t="shared" ref="G11:H11" si="0">G16+G44</f>
        <v>0</v>
      </c>
      <c r="H11" s="14">
        <f t="shared" si="0"/>
        <v>0</v>
      </c>
      <c r="I11" s="67"/>
    </row>
    <row r="12" ht="48.6" spans="1:9">
      <c r="A12" s="15"/>
      <c r="B12" s="16" t="s">
        <v>16</v>
      </c>
      <c r="C12" s="17">
        <f>C13+C14+C15</f>
        <v>1170000</v>
      </c>
      <c r="D12" s="18">
        <f>D13+D14+D15</f>
        <v>780000</v>
      </c>
      <c r="E12" s="18">
        <f>E13+E14+E15</f>
        <v>390000</v>
      </c>
      <c r="F12" s="19">
        <v>0</v>
      </c>
      <c r="G12" s="20"/>
      <c r="H12" s="21"/>
      <c r="I12" s="68"/>
    </row>
    <row r="13" ht="62" customHeight="1" spans="1:9">
      <c r="A13" s="22"/>
      <c r="B13" s="23" t="s">
        <v>17</v>
      </c>
      <c r="C13" s="24">
        <v>360000</v>
      </c>
      <c r="D13" s="25">
        <v>240000</v>
      </c>
      <c r="E13" s="25">
        <v>120000</v>
      </c>
      <c r="F13" s="26"/>
      <c r="G13" s="25"/>
      <c r="H13" s="26"/>
      <c r="I13" s="67" t="s">
        <v>18</v>
      </c>
    </row>
    <row r="14" ht="62" customHeight="1" spans="1:9">
      <c r="A14" s="22"/>
      <c r="B14" s="27" t="s">
        <v>19</v>
      </c>
      <c r="C14" s="28">
        <v>210000</v>
      </c>
      <c r="D14" s="25">
        <v>140000</v>
      </c>
      <c r="E14" s="25">
        <v>70000</v>
      </c>
      <c r="F14" s="26"/>
      <c r="G14" s="25"/>
      <c r="H14" s="26"/>
      <c r="I14" s="67" t="s">
        <v>20</v>
      </c>
    </row>
    <row r="15" ht="118" customHeight="1" spans="1:9">
      <c r="A15" s="22"/>
      <c r="B15" s="27" t="s">
        <v>21</v>
      </c>
      <c r="C15" s="28">
        <v>600000</v>
      </c>
      <c r="D15" s="25">
        <v>400000</v>
      </c>
      <c r="E15" s="25">
        <v>200000</v>
      </c>
      <c r="F15" s="26"/>
      <c r="G15" s="25"/>
      <c r="H15" s="26"/>
      <c r="I15" s="67" t="s">
        <v>22</v>
      </c>
    </row>
    <row r="16" ht="55.5" customHeight="1" spans="1:9">
      <c r="A16" s="15"/>
      <c r="B16" s="16" t="s">
        <v>23</v>
      </c>
      <c r="C16" s="29">
        <f>C17+C18+C19+C20+C21+C22+C23+C24+C25+C26+C27+C28+C29+C30+C31+C32</f>
        <v>3110000</v>
      </c>
      <c r="D16" s="29">
        <f>D17+D18+D19+D20+D21+D22+D23+D24+D25+D26+D27+D28+D29+D30+D31+D32</f>
        <v>400100</v>
      </c>
      <c r="E16" s="30">
        <f>E17+E18+E19+E20+E21+E22+E23+E24+E28+E29+E30+E31+E32</f>
        <v>2709900</v>
      </c>
      <c r="F16" s="31"/>
      <c r="G16" s="30">
        <f>G17</f>
        <v>0</v>
      </c>
      <c r="H16" s="31">
        <f>G16</f>
        <v>0</v>
      </c>
      <c r="I16" s="69"/>
    </row>
    <row r="17" ht="80.25" customHeight="1" spans="1:10">
      <c r="A17" s="22"/>
      <c r="B17" s="32" t="s">
        <v>24</v>
      </c>
      <c r="C17" s="28">
        <v>20000</v>
      </c>
      <c r="D17" s="28">
        <v>5100</v>
      </c>
      <c r="E17" s="28">
        <v>14900</v>
      </c>
      <c r="F17" s="33"/>
      <c r="G17" s="33"/>
      <c r="H17" s="33"/>
      <c r="I17" s="70" t="s">
        <v>25</v>
      </c>
      <c r="J17" s="71"/>
    </row>
    <row r="18" ht="69.6" customHeight="1" spans="1:10">
      <c r="A18" s="22"/>
      <c r="B18" s="27" t="s">
        <v>26</v>
      </c>
      <c r="C18" s="33">
        <v>100000</v>
      </c>
      <c r="D18" s="28">
        <v>50000</v>
      </c>
      <c r="E18" s="28">
        <v>50000</v>
      </c>
      <c r="F18" s="33"/>
      <c r="G18" s="28"/>
      <c r="H18" s="33"/>
      <c r="I18" s="27" t="s">
        <v>27</v>
      </c>
      <c r="J18" s="71"/>
    </row>
    <row r="19" ht="46.8" spans="1:10">
      <c r="A19" s="22"/>
      <c r="B19" s="27" t="s">
        <v>28</v>
      </c>
      <c r="C19" s="28">
        <v>250000</v>
      </c>
      <c r="D19" s="28"/>
      <c r="E19" s="28">
        <v>250000</v>
      </c>
      <c r="F19" s="33"/>
      <c r="G19" s="28"/>
      <c r="H19" s="33"/>
      <c r="I19" s="27" t="s">
        <v>29</v>
      </c>
      <c r="J19" s="72"/>
    </row>
    <row r="20" ht="46.8" spans="1:10">
      <c r="A20" s="34"/>
      <c r="B20" s="34" t="s">
        <v>30</v>
      </c>
      <c r="C20" s="35">
        <v>400000</v>
      </c>
      <c r="D20" s="35"/>
      <c r="E20" s="35">
        <v>400000</v>
      </c>
      <c r="F20" s="36"/>
      <c r="G20" s="35"/>
      <c r="H20" s="33"/>
      <c r="I20" s="34" t="s">
        <v>31</v>
      </c>
      <c r="J20" s="72"/>
    </row>
    <row r="21" ht="46.8" spans="1:10">
      <c r="A21" s="34"/>
      <c r="B21" s="37" t="s">
        <v>32</v>
      </c>
      <c r="C21" s="35">
        <v>230000</v>
      </c>
      <c r="D21" s="35"/>
      <c r="E21" s="35">
        <v>230000</v>
      </c>
      <c r="F21" s="36"/>
      <c r="G21" s="35"/>
      <c r="H21" s="33"/>
      <c r="I21" s="34" t="s">
        <v>31</v>
      </c>
      <c r="J21" s="72"/>
    </row>
    <row r="22" ht="69.6" customHeight="1" spans="1:10">
      <c r="A22" s="23"/>
      <c r="B22" s="38" t="s">
        <v>33</v>
      </c>
      <c r="C22" s="28">
        <v>350000</v>
      </c>
      <c r="D22" s="28"/>
      <c r="E22" s="28">
        <v>350000</v>
      </c>
      <c r="F22" s="33"/>
      <c r="G22" s="28"/>
      <c r="H22" s="33"/>
      <c r="I22" s="27" t="s">
        <v>34</v>
      </c>
      <c r="J22" s="73"/>
    </row>
    <row r="23" ht="33.95" customHeight="1" spans="1:10">
      <c r="A23" s="23"/>
      <c r="B23" s="38" t="s">
        <v>35</v>
      </c>
      <c r="C23" s="28">
        <v>60000</v>
      </c>
      <c r="D23" s="28"/>
      <c r="E23" s="28">
        <v>60000</v>
      </c>
      <c r="F23" s="33"/>
      <c r="G23" s="28"/>
      <c r="H23" s="33"/>
      <c r="I23" s="27" t="s">
        <v>36</v>
      </c>
      <c r="J23" s="73"/>
    </row>
    <row r="24" ht="51.6" customHeight="1" spans="1:10">
      <c r="A24" s="22"/>
      <c r="B24" s="38" t="s">
        <v>37</v>
      </c>
      <c r="C24" s="28">
        <v>350000</v>
      </c>
      <c r="D24" s="28"/>
      <c r="E24" s="28">
        <v>350000</v>
      </c>
      <c r="F24" s="33"/>
      <c r="G24" s="28"/>
      <c r="H24" s="33"/>
      <c r="I24" s="27" t="s">
        <v>34</v>
      </c>
      <c r="J24" s="74"/>
    </row>
    <row r="25" ht="49.5" customHeight="1" spans="1:10">
      <c r="A25" s="22"/>
      <c r="B25" s="38" t="s">
        <v>38</v>
      </c>
      <c r="C25" s="28">
        <v>165000</v>
      </c>
      <c r="D25" s="28">
        <v>165000</v>
      </c>
      <c r="E25" s="28"/>
      <c r="F25" s="33"/>
      <c r="G25" s="28"/>
      <c r="H25" s="33"/>
      <c r="I25" s="38" t="s">
        <v>39</v>
      </c>
      <c r="J25" s="74"/>
    </row>
    <row r="26" ht="54.75" customHeight="1" spans="1:10">
      <c r="A26" s="22"/>
      <c r="B26" s="38" t="s">
        <v>40</v>
      </c>
      <c r="C26" s="28">
        <v>100000</v>
      </c>
      <c r="D26" s="28">
        <v>100000</v>
      </c>
      <c r="E26" s="28"/>
      <c r="F26" s="33"/>
      <c r="G26" s="28"/>
      <c r="H26" s="33"/>
      <c r="I26" s="38" t="s">
        <v>39</v>
      </c>
      <c r="J26" s="74"/>
    </row>
    <row r="27" ht="46.8" spans="1:10">
      <c r="A27" s="22"/>
      <c r="B27" s="38" t="s">
        <v>41</v>
      </c>
      <c r="C27" s="28">
        <v>80000</v>
      </c>
      <c r="D27" s="28">
        <v>80000</v>
      </c>
      <c r="E27" s="28"/>
      <c r="F27" s="33"/>
      <c r="G27" s="28"/>
      <c r="H27" s="33"/>
      <c r="I27" s="38" t="s">
        <v>42</v>
      </c>
      <c r="J27" s="74"/>
    </row>
    <row r="28" ht="67" customHeight="1" spans="1:10">
      <c r="A28" s="34"/>
      <c r="B28" s="37" t="s">
        <v>43</v>
      </c>
      <c r="C28" s="35">
        <v>325000</v>
      </c>
      <c r="D28" s="39"/>
      <c r="E28" s="35">
        <v>325000</v>
      </c>
      <c r="F28" s="36"/>
      <c r="G28" s="35"/>
      <c r="H28" s="33"/>
      <c r="I28" s="34" t="s">
        <v>44</v>
      </c>
      <c r="J28" s="61"/>
    </row>
    <row r="29" ht="42.6" customHeight="1" spans="1:10">
      <c r="A29" s="22"/>
      <c r="B29" s="27" t="s">
        <v>45</v>
      </c>
      <c r="C29" s="28">
        <v>160000</v>
      </c>
      <c r="D29" s="40"/>
      <c r="E29" s="28">
        <v>160000</v>
      </c>
      <c r="F29" s="33"/>
      <c r="G29" s="28"/>
      <c r="H29" s="33"/>
      <c r="I29" s="38" t="s">
        <v>34</v>
      </c>
      <c r="J29" s="61"/>
    </row>
    <row r="30" ht="35.45" customHeight="1" spans="1:10">
      <c r="A30" s="22"/>
      <c r="B30" s="27" t="s">
        <v>46</v>
      </c>
      <c r="C30" s="28">
        <v>150000</v>
      </c>
      <c r="D30" s="40"/>
      <c r="E30" s="28">
        <v>150000</v>
      </c>
      <c r="F30" s="33"/>
      <c r="G30" s="28"/>
      <c r="H30" s="33"/>
      <c r="I30" s="38" t="s">
        <v>34</v>
      </c>
      <c r="J30" s="61"/>
    </row>
    <row r="31" ht="64.9" customHeight="1" spans="1:10">
      <c r="A31" s="22"/>
      <c r="B31" s="27" t="s">
        <v>47</v>
      </c>
      <c r="C31" s="28">
        <v>130000</v>
      </c>
      <c r="D31" s="41"/>
      <c r="E31" s="28">
        <v>130000</v>
      </c>
      <c r="F31" s="33"/>
      <c r="G31" s="28"/>
      <c r="H31" s="33"/>
      <c r="I31" s="38" t="s">
        <v>34</v>
      </c>
      <c r="J31" s="73"/>
    </row>
    <row r="32" ht="69.6" customHeight="1" spans="1:10">
      <c r="A32" s="22"/>
      <c r="B32" s="38" t="s">
        <v>48</v>
      </c>
      <c r="C32" s="28">
        <v>240000</v>
      </c>
      <c r="D32" s="41"/>
      <c r="E32" s="28">
        <v>240000</v>
      </c>
      <c r="F32" s="33"/>
      <c r="G32" s="28"/>
      <c r="H32" s="33"/>
      <c r="I32" s="38" t="s">
        <v>34</v>
      </c>
      <c r="J32" s="73"/>
    </row>
    <row r="33" ht="27.95" customHeight="1" spans="1:10">
      <c r="A33" s="15"/>
      <c r="B33" s="42" t="s">
        <v>49</v>
      </c>
      <c r="C33" s="43">
        <f>C34+C35+C36</f>
        <v>160000</v>
      </c>
      <c r="D33" s="43">
        <f>D34+D35+D36</f>
        <v>160000</v>
      </c>
      <c r="E33" s="43"/>
      <c r="F33" s="43"/>
      <c r="G33" s="43"/>
      <c r="H33" s="44"/>
      <c r="I33" s="75"/>
      <c r="J33" s="73"/>
    </row>
    <row r="34" ht="62.4" spans="1:10">
      <c r="A34" s="22"/>
      <c r="B34" s="27" t="s">
        <v>50</v>
      </c>
      <c r="C34" s="28">
        <v>10000</v>
      </c>
      <c r="D34" s="28">
        <v>10000</v>
      </c>
      <c r="E34" s="28"/>
      <c r="F34" s="33"/>
      <c r="G34" s="28"/>
      <c r="H34" s="33"/>
      <c r="I34" s="27" t="s">
        <v>51</v>
      </c>
      <c r="J34" s="72"/>
    </row>
    <row r="35" ht="46.8" spans="1:10">
      <c r="A35" s="22"/>
      <c r="B35" s="27" t="s">
        <v>52</v>
      </c>
      <c r="C35" s="28">
        <v>40000</v>
      </c>
      <c r="D35" s="28">
        <v>40000</v>
      </c>
      <c r="E35" s="28"/>
      <c r="F35" s="33"/>
      <c r="G35" s="28"/>
      <c r="H35" s="33"/>
      <c r="I35" s="27" t="s">
        <v>53</v>
      </c>
      <c r="J35" s="72"/>
    </row>
    <row r="36" ht="62.4" spans="1:10">
      <c r="A36" s="22"/>
      <c r="B36" s="27" t="s">
        <v>54</v>
      </c>
      <c r="C36" s="28">
        <v>110000</v>
      </c>
      <c r="D36" s="28">
        <v>110000</v>
      </c>
      <c r="E36" s="28"/>
      <c r="F36" s="33"/>
      <c r="G36" s="28"/>
      <c r="H36" s="33"/>
      <c r="I36" s="27" t="s">
        <v>53</v>
      </c>
      <c r="J36" s="72"/>
    </row>
    <row r="37" ht="24.95" customHeight="1" spans="1:10">
      <c r="A37" s="45"/>
      <c r="B37" s="46" t="s">
        <v>55</v>
      </c>
      <c r="C37" s="47">
        <f>C38+C39+C40+C41+C42+C43</f>
        <v>259000</v>
      </c>
      <c r="D37" s="48">
        <f>D38+D39+D40+D41+D42+D43</f>
        <v>138925</v>
      </c>
      <c r="E37" s="48">
        <f>E38+E39+E40+E41+E42+E43</f>
        <v>120075</v>
      </c>
      <c r="F37" s="49"/>
      <c r="G37" s="48"/>
      <c r="H37" s="50"/>
      <c r="I37" s="76"/>
      <c r="J37" s="73"/>
    </row>
    <row r="38" ht="33.95" customHeight="1" spans="1:10">
      <c r="A38" s="22"/>
      <c r="B38" s="27" t="s">
        <v>56</v>
      </c>
      <c r="C38" s="28">
        <v>19000</v>
      </c>
      <c r="D38" s="28">
        <v>19000</v>
      </c>
      <c r="E38" s="28"/>
      <c r="F38" s="33"/>
      <c r="G38" s="28"/>
      <c r="H38" s="33"/>
      <c r="I38" s="27" t="s">
        <v>57</v>
      </c>
      <c r="J38" s="72"/>
    </row>
    <row r="39" ht="34.5" customHeight="1" spans="1:10">
      <c r="A39" s="22"/>
      <c r="B39" s="38" t="s">
        <v>58</v>
      </c>
      <c r="C39" s="28">
        <v>120000</v>
      </c>
      <c r="D39" s="28"/>
      <c r="E39" s="28">
        <v>120000</v>
      </c>
      <c r="F39" s="33"/>
      <c r="G39" s="28"/>
      <c r="H39" s="33"/>
      <c r="I39" s="77" t="s">
        <v>59</v>
      </c>
      <c r="J39" s="72"/>
    </row>
    <row r="40" ht="31.2" spans="1:10">
      <c r="A40" s="22"/>
      <c r="B40" s="38" t="s">
        <v>60</v>
      </c>
      <c r="C40" s="28">
        <v>30000</v>
      </c>
      <c r="D40" s="28">
        <v>30000</v>
      </c>
      <c r="E40" s="28"/>
      <c r="F40" s="33"/>
      <c r="G40" s="28"/>
      <c r="H40" s="33"/>
      <c r="I40" s="27" t="s">
        <v>61</v>
      </c>
      <c r="J40" s="72"/>
    </row>
    <row r="41" ht="36.95" customHeight="1" spans="1:10">
      <c r="A41" s="22"/>
      <c r="B41" s="27" t="s">
        <v>62</v>
      </c>
      <c r="C41" s="28">
        <v>32000</v>
      </c>
      <c r="D41" s="28">
        <v>32000</v>
      </c>
      <c r="E41" s="28"/>
      <c r="F41" s="33"/>
      <c r="G41" s="28"/>
      <c r="H41" s="33"/>
      <c r="I41" s="27" t="s">
        <v>61</v>
      </c>
      <c r="J41" s="61"/>
    </row>
    <row r="42" ht="71.25" customHeight="1" spans="1:10">
      <c r="A42" s="22"/>
      <c r="B42" s="27" t="s">
        <v>63</v>
      </c>
      <c r="C42" s="28">
        <v>20750</v>
      </c>
      <c r="D42" s="28">
        <v>20675</v>
      </c>
      <c r="E42" s="51">
        <v>75</v>
      </c>
      <c r="F42" s="33"/>
      <c r="G42" s="28"/>
      <c r="H42" s="33"/>
      <c r="I42" s="27" t="s">
        <v>64</v>
      </c>
      <c r="J42" s="61"/>
    </row>
    <row r="43" ht="42" customHeight="1" spans="1:10">
      <c r="A43" s="22"/>
      <c r="B43" s="27" t="s">
        <v>65</v>
      </c>
      <c r="C43" s="28">
        <v>37250</v>
      </c>
      <c r="D43" s="28">
        <v>37250</v>
      </c>
      <c r="E43" s="28"/>
      <c r="F43" s="33"/>
      <c r="G43" s="28"/>
      <c r="H43" s="33"/>
      <c r="I43" s="27" t="s">
        <v>66</v>
      </c>
      <c r="J43" s="61"/>
    </row>
    <row r="44" ht="24.95" customHeight="1" spans="1:10">
      <c r="A44" s="15"/>
      <c r="B44" s="16" t="s">
        <v>67</v>
      </c>
      <c r="C44" s="47">
        <f>C45+C46+C47+C48</f>
        <v>2255000</v>
      </c>
      <c r="D44" s="47"/>
      <c r="E44" s="47">
        <v>2255000</v>
      </c>
      <c r="F44" s="47"/>
      <c r="G44" s="47"/>
      <c r="H44" s="47"/>
      <c r="I44" s="15"/>
      <c r="J44" s="72"/>
    </row>
    <row r="45" ht="26.1" customHeight="1" spans="1:10">
      <c r="A45" s="22"/>
      <c r="B45" s="27" t="s">
        <v>68</v>
      </c>
      <c r="C45" s="28">
        <v>660000</v>
      </c>
      <c r="D45" s="28"/>
      <c r="E45" s="28">
        <v>660000</v>
      </c>
      <c r="F45" s="33"/>
      <c r="G45" s="28"/>
      <c r="H45" s="33"/>
      <c r="I45" s="27" t="s">
        <v>69</v>
      </c>
      <c r="J45" s="61"/>
    </row>
    <row r="46" ht="39" customHeight="1" spans="1:10">
      <c r="A46" s="22"/>
      <c r="B46" s="27" t="s">
        <v>70</v>
      </c>
      <c r="C46" s="28">
        <v>660000</v>
      </c>
      <c r="D46" s="28"/>
      <c r="E46" s="28">
        <v>660000</v>
      </c>
      <c r="F46" s="33"/>
      <c r="G46" s="28"/>
      <c r="H46" s="33"/>
      <c r="I46" s="27" t="s">
        <v>71</v>
      </c>
      <c r="J46" s="61"/>
    </row>
    <row r="47" ht="42.75" customHeight="1" spans="1:10">
      <c r="A47" s="22"/>
      <c r="B47" s="27" t="s">
        <v>72</v>
      </c>
      <c r="C47" s="28">
        <v>495000</v>
      </c>
      <c r="D47" s="28"/>
      <c r="E47" s="28">
        <v>495000</v>
      </c>
      <c r="F47" s="33"/>
      <c r="G47" s="28"/>
      <c r="H47" s="33"/>
      <c r="I47" s="27" t="s">
        <v>73</v>
      </c>
      <c r="J47" s="61"/>
    </row>
    <row r="48" ht="46.5" customHeight="1" spans="1:10">
      <c r="A48" s="52"/>
      <c r="B48" s="27" t="s">
        <v>74</v>
      </c>
      <c r="C48" s="28">
        <v>440000</v>
      </c>
      <c r="D48" s="28"/>
      <c r="E48" s="28">
        <v>440000</v>
      </c>
      <c r="F48" s="33"/>
      <c r="G48" s="28"/>
      <c r="H48" s="33"/>
      <c r="I48" s="27" t="s">
        <v>75</v>
      </c>
      <c r="J48" s="61"/>
    </row>
    <row r="49" ht="21" customHeight="1" spans="1:10">
      <c r="A49" s="53"/>
      <c r="B49" s="54" t="s">
        <v>76</v>
      </c>
      <c r="C49" s="55">
        <f>C11</f>
        <v>6954000</v>
      </c>
      <c r="D49" s="56">
        <f>D11</f>
        <v>1479025</v>
      </c>
      <c r="E49" s="56">
        <f>E12+E16+E37+E44</f>
        <v>5474975</v>
      </c>
      <c r="F49" s="57">
        <f>F11</f>
        <v>0</v>
      </c>
      <c r="G49" s="57">
        <f t="shared" ref="G49:H49" si="1">G11</f>
        <v>0</v>
      </c>
      <c r="H49" s="57">
        <f t="shared" si="1"/>
        <v>0</v>
      </c>
      <c r="I49" s="27"/>
      <c r="J49" s="61"/>
    </row>
    <row r="50" ht="7.15" customHeight="1" spans="1:10">
      <c r="A50" s="58"/>
      <c r="B50" s="59"/>
      <c r="C50" s="60"/>
      <c r="D50" s="61"/>
      <c r="E50" s="61"/>
      <c r="F50" s="62"/>
      <c r="G50" s="61"/>
      <c r="H50" s="62"/>
      <c r="I50" s="61"/>
      <c r="J50" s="61"/>
    </row>
    <row r="51" ht="21" customHeight="1" spans="1:5">
      <c r="A51" s="63" t="s">
        <v>77</v>
      </c>
      <c r="B51" s="63"/>
      <c r="C51" s="63"/>
      <c r="D51" s="63" t="s">
        <v>78</v>
      </c>
      <c r="E51" s="63"/>
    </row>
    <row r="52" ht="10.9" customHeight="1" spans="1:1">
      <c r="A52" s="63"/>
    </row>
    <row r="53" ht="21.95" customHeight="1" spans="1:5">
      <c r="A53" s="63" t="s">
        <v>79</v>
      </c>
      <c r="B53" s="63"/>
      <c r="C53" s="63"/>
      <c r="D53" s="63" t="s">
        <v>80</v>
      </c>
      <c r="E53" s="63"/>
    </row>
    <row r="54" ht="7.15" customHeight="1" spans="1:5">
      <c r="A54" s="63"/>
      <c r="B54" s="63"/>
      <c r="C54" s="63"/>
      <c r="D54" s="63"/>
      <c r="E54" s="63"/>
    </row>
    <row r="55" ht="24" customHeight="1" spans="1:5">
      <c r="A55" s="63" t="s">
        <v>81</v>
      </c>
      <c r="B55" s="63"/>
      <c r="C55" s="63"/>
      <c r="D55" s="63"/>
      <c r="E55" s="63"/>
    </row>
    <row r="56" ht="22.9" customHeight="1" spans="1:9">
      <c r="A56" s="64" t="s">
        <v>82</v>
      </c>
      <c r="B56" s="64"/>
      <c r="C56" s="64"/>
      <c r="D56" s="64"/>
      <c r="E56" s="64"/>
      <c r="F56" s="64"/>
      <c r="G56" s="64"/>
      <c r="H56" s="65"/>
      <c r="I56" s="64"/>
    </row>
    <row r="57" ht="20.1" customHeight="1" spans="1:9">
      <c r="A57" s="63" t="s">
        <v>83</v>
      </c>
      <c r="B57" s="63"/>
      <c r="C57" s="63"/>
      <c r="D57" s="63"/>
      <c r="E57" s="63"/>
      <c r="F57" s="63"/>
      <c r="G57" s="63"/>
      <c r="H57" s="65"/>
      <c r="I57" s="63"/>
    </row>
    <row r="58" spans="1:9">
      <c r="A58" s="63"/>
      <c r="B58" s="63"/>
      <c r="C58" s="63"/>
      <c r="D58" s="63"/>
      <c r="E58" s="63"/>
      <c r="F58" s="63"/>
      <c r="G58" s="63"/>
      <c r="H58" s="65"/>
      <c r="I58" s="63"/>
    </row>
  </sheetData>
  <mergeCells count="13">
    <mergeCell ref="A1:I1"/>
    <mergeCell ref="A3:I3"/>
    <mergeCell ref="A6:I6"/>
    <mergeCell ref="A7:I7"/>
    <mergeCell ref="A8:I8"/>
    <mergeCell ref="A51:B51"/>
    <mergeCell ref="D51:E51"/>
    <mergeCell ref="A53:C53"/>
    <mergeCell ref="D53:E53"/>
    <mergeCell ref="A55:B55"/>
    <mergeCell ref="A56:I56"/>
    <mergeCell ref="A4:I5"/>
    <mergeCell ref="A57:I58"/>
  </mergeCells>
  <pageMargins left="0.7" right="0.7" top="0.75" bottom="0.75" header="0.3" footer="0.3"/>
  <pageSetup paperSize="1" scale="48" fitToWidth="0" fitToHeight="0" orientation="landscape"/>
  <headerFooter/>
  <rowBreaks count="2" manualBreakCount="2">
    <brk id="21" max="8"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Лист1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cp:lastModifiedBy>
  <dcterms:created xsi:type="dcterms:W3CDTF">2021-01-27T10:48:00Z</dcterms:created>
  <cp:lastPrinted>2021-07-30T05:34:00Z</cp:lastPrinted>
  <dcterms:modified xsi:type="dcterms:W3CDTF">2024-11-20T03:12:05Z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71F48D17DC184EA69B59CCDFCB9BAC68_13</vt:lpwstr>
  </property>
  <property fmtid="{D5CDD505-2E9C-101B-9397-08002B2CF9AE}" pid="3" name="KSOProductBuildVer">
    <vt:lpwstr>1049-12.2.0.18911</vt:lpwstr>
  </property>
</Properties>
</file>