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ACB25D47-DEEF-4F91-BB31-D9C411974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G21" i="1"/>
  <c r="I23" i="1"/>
  <c r="H50" i="1"/>
  <c r="I76" i="1"/>
  <c r="I77" i="1"/>
  <c r="I78" i="1"/>
  <c r="I79" i="1"/>
  <c r="I75" i="1"/>
  <c r="H76" i="1"/>
  <c r="H77" i="1"/>
  <c r="H78" i="1"/>
  <c r="H74" i="1" s="1"/>
  <c r="H79" i="1"/>
  <c r="H75" i="1"/>
  <c r="G74" i="1"/>
  <c r="E74" i="1"/>
  <c r="F74" i="1"/>
  <c r="I64" i="1"/>
  <c r="I65" i="1"/>
  <c r="I66" i="1"/>
  <c r="I67" i="1"/>
  <c r="I63" i="1"/>
  <c r="H64" i="1"/>
  <c r="H65" i="1"/>
  <c r="H66" i="1"/>
  <c r="H62" i="1" s="1"/>
  <c r="H67" i="1"/>
  <c r="H63" i="1"/>
  <c r="E62" i="1"/>
  <c r="F62" i="1"/>
  <c r="G62" i="1"/>
  <c r="I57" i="1"/>
  <c r="I45" i="1"/>
  <c r="I46" i="1"/>
  <c r="I47" i="1"/>
  <c r="I43" i="1" s="1"/>
  <c r="I48" i="1"/>
  <c r="I44" i="1"/>
  <c r="H45" i="1"/>
  <c r="H46" i="1"/>
  <c r="H47" i="1"/>
  <c r="H43" i="1" s="1"/>
  <c r="H48" i="1"/>
  <c r="H44" i="1"/>
  <c r="E43" i="1"/>
  <c r="F43" i="1"/>
  <c r="G43" i="1"/>
  <c r="I28" i="1"/>
  <c r="H28" i="1"/>
  <c r="G27" i="1"/>
  <c r="G25" i="1"/>
  <c r="H25" i="1" s="1"/>
  <c r="I25" i="1" s="1"/>
  <c r="I54" i="1" l="1"/>
  <c r="H68" i="1"/>
  <c r="I68" i="1" s="1"/>
  <c r="G60" i="1"/>
  <c r="G12" i="1" l="1"/>
  <c r="G11" i="1" s="1"/>
  <c r="F53" i="1"/>
  <c r="G53" i="1"/>
  <c r="G52" i="1" s="1"/>
  <c r="G51" i="1" s="1"/>
  <c r="I55" i="1"/>
  <c r="H23" i="1"/>
  <c r="H21" i="1" s="1"/>
  <c r="H14" i="1"/>
  <c r="G59" i="1"/>
  <c r="G72" i="1"/>
  <c r="G71" i="1" s="1"/>
  <c r="H81" i="1"/>
  <c r="H80" i="1"/>
  <c r="I80" i="1" s="1"/>
  <c r="H73" i="1"/>
  <c r="H70" i="1"/>
  <c r="H69" i="1"/>
  <c r="H61" i="1"/>
  <c r="I61" i="1" s="1"/>
  <c r="H58" i="1"/>
  <c r="H57" i="1"/>
  <c r="H56" i="1"/>
  <c r="H55" i="1"/>
  <c r="H54" i="1"/>
  <c r="G41" i="1"/>
  <c r="G40" i="1" s="1"/>
  <c r="H42" i="1"/>
  <c r="H39" i="1"/>
  <c r="H38" i="1"/>
  <c r="H37" i="1"/>
  <c r="H36" i="1"/>
  <c r="H35" i="1"/>
  <c r="H34" i="1"/>
  <c r="H33" i="1"/>
  <c r="H32" i="1"/>
  <c r="G31" i="1"/>
  <c r="G30" i="1" s="1"/>
  <c r="H20" i="1"/>
  <c r="H19" i="1"/>
  <c r="H18" i="1"/>
  <c r="H17" i="1"/>
  <c r="H16" i="1"/>
  <c r="H15" i="1"/>
  <c r="H13" i="1"/>
  <c r="F60" i="1"/>
  <c r="F41" i="1"/>
  <c r="F12" i="1"/>
  <c r="H72" i="1" l="1"/>
  <c r="I72" i="1" s="1"/>
  <c r="I71" i="1" s="1"/>
  <c r="I73" i="1"/>
  <c r="G29" i="1"/>
  <c r="G82" i="1" s="1"/>
  <c r="H53" i="1"/>
  <c r="H52" i="1" s="1"/>
  <c r="F21" i="1"/>
  <c r="F11" i="1" s="1"/>
  <c r="I69" i="1" l="1"/>
  <c r="I38" i="1" l="1"/>
  <c r="H49" i="1"/>
  <c r="I49" i="1" s="1"/>
  <c r="H22" i="1"/>
  <c r="I20" i="1" l="1"/>
  <c r="F72" i="1" l="1"/>
  <c r="F71" i="1" s="1"/>
  <c r="F59" i="1"/>
  <c r="F52" i="1"/>
  <c r="F51" i="1" s="1"/>
  <c r="H51" i="1" s="1"/>
  <c r="I58" i="1"/>
  <c r="F40" i="1" l="1"/>
  <c r="H41" i="1"/>
  <c r="F34" i="1"/>
  <c r="F31" i="1" l="1"/>
  <c r="F30" i="1" s="1"/>
  <c r="F29" i="1" s="1"/>
  <c r="F82" i="1" s="1"/>
  <c r="E72" i="1" l="1"/>
  <c r="D12" i="1"/>
  <c r="E12" i="1"/>
  <c r="E71" i="1" l="1"/>
  <c r="H71" i="1"/>
  <c r="H60" i="1"/>
  <c r="E60" i="1"/>
  <c r="E59" i="1" s="1"/>
  <c r="E53" i="1"/>
  <c r="E52" i="1" s="1"/>
  <c r="E51" i="1" s="1"/>
  <c r="I50" i="1"/>
  <c r="I39" i="1"/>
  <c r="I56" i="1" l="1"/>
  <c r="H59" i="1"/>
  <c r="I81" i="1"/>
  <c r="I70" i="1"/>
  <c r="I37" i="1"/>
  <c r="I36" i="1"/>
  <c r="H31" i="1"/>
  <c r="E34" i="1"/>
  <c r="E31" i="1" s="1"/>
  <c r="E30" i="1" s="1"/>
  <c r="I33" i="1"/>
  <c r="I32" i="1"/>
  <c r="E41" i="1"/>
  <c r="E40" i="1" s="1"/>
  <c r="H24" i="1"/>
  <c r="I24" i="1" s="1"/>
  <c r="E21" i="1"/>
  <c r="E11" i="1" s="1"/>
  <c r="I22" i="1"/>
  <c r="H30" i="1" l="1"/>
  <c r="E29" i="1"/>
  <c r="I42" i="1"/>
  <c r="I35" i="1"/>
  <c r="I34" i="1" s="1"/>
  <c r="H40" i="1"/>
  <c r="I19" i="1"/>
  <c r="I18" i="1"/>
  <c r="I14" i="1"/>
  <c r="I15" i="1"/>
  <c r="I16" i="1"/>
  <c r="I17" i="1"/>
  <c r="I13" i="1"/>
  <c r="H29" i="1" l="1"/>
  <c r="H12" i="1"/>
  <c r="H11" i="1" l="1"/>
  <c r="H82" i="1" s="1"/>
  <c r="I12" i="1"/>
  <c r="I27" i="1" l="1"/>
  <c r="D27" i="1"/>
  <c r="I53" i="1"/>
  <c r="D53" i="1"/>
  <c r="D52" i="1" s="1"/>
  <c r="I52" i="1" s="1"/>
  <c r="I51" i="1" s="1"/>
  <c r="D43" i="1"/>
  <c r="D41" i="1" s="1"/>
  <c r="D25" i="1"/>
  <c r="D34" i="1"/>
  <c r="D31" i="1" s="1"/>
  <c r="D74" i="1"/>
  <c r="D72" i="1" s="1"/>
  <c r="D21" i="1"/>
  <c r="I62" i="1"/>
  <c r="I74" i="1"/>
  <c r="D62" i="1"/>
  <c r="D60" i="1" s="1"/>
  <c r="I60" i="1" s="1"/>
  <c r="I21" i="1" l="1"/>
  <c r="I11" i="1" s="1"/>
  <c r="D11" i="1"/>
  <c r="D30" i="1"/>
  <c r="I31" i="1"/>
  <c r="I30" i="1" s="1"/>
  <c r="D40" i="1"/>
  <c r="I41" i="1"/>
  <c r="I40" i="1" s="1"/>
  <c r="D51" i="1"/>
  <c r="D59" i="1"/>
  <c r="I59" i="1"/>
  <c r="D71" i="1"/>
  <c r="I29" i="1" l="1"/>
  <c r="I82" i="1" s="1"/>
  <c r="D29" i="1"/>
  <c r="D82" i="1" s="1"/>
  <c r="E82" i="1"/>
</calcChain>
</file>

<file path=xl/sharedStrings.xml><?xml version="1.0" encoding="utf-8"?>
<sst xmlns="http://schemas.openxmlformats.org/spreadsheetml/2006/main" count="123" uniqueCount="100">
  <si>
    <t>№</t>
  </si>
  <si>
    <t>Статьи расходов</t>
  </si>
  <si>
    <t>Административные расходы:</t>
  </si>
  <si>
    <t>Заработная плата, в том числе:</t>
  </si>
  <si>
    <t>руководитель проекта</t>
  </si>
  <si>
    <t>координатор проекта</t>
  </si>
  <si>
    <t>бухгалтер/финансист проекта</t>
  </si>
  <si>
    <t xml:space="preserve">методист-организатор проекта </t>
  </si>
  <si>
    <t>менеджер/специалист по связям с общественностью</t>
  </si>
  <si>
    <t>Социальный налог и социальные отчисления</t>
  </si>
  <si>
    <t>Обязательное социальное медицинское страхование</t>
  </si>
  <si>
    <t>Банковские услуги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</si>
  <si>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</si>
  <si>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товары (5 человек* 3 МРП (1 МРП-3450 тенге)</t>
  </si>
  <si>
    <t xml:space="preserve">проведение обслуживания, приобретение комплектующих материалов по основным средствам </t>
  </si>
  <si>
    <t>услуги по заправке картриджей</t>
  </si>
  <si>
    <t>Прочие расходы, в том числе:</t>
  </si>
  <si>
    <t>расходы на почтовые услуги</t>
  </si>
  <si>
    <t>Материально-техническое обеспечение:</t>
  </si>
  <si>
    <t>Прямые расходы:</t>
  </si>
  <si>
    <t xml:space="preserve">Задача 1: Обеспечение условий для деятельности по проекту/Мероприятие 1 </t>
  </si>
  <si>
    <t>Расходы по оплате работ и услуг, оказываемых юридическими и физическими лицами, в том числе:</t>
  </si>
  <si>
    <t>услуги специалистов/ лекторов/ консультантов/экспертов/ и т.п. (физическое лицо/индивидуальный предприниматель)</t>
  </si>
  <si>
    <t>полиграфические услуги (индивидуальный предприниматель/ юридическое лицо), в том числе:</t>
  </si>
  <si>
    <t xml:space="preserve">изготовление баннера (размеры 1,5м*2м, 1 штук*20 000 тенге) </t>
  </si>
  <si>
    <t>переводческие услуги (физическое лицо/индивидуальный предприниматель/ юридическое лицо)</t>
  </si>
  <si>
    <t>услуги партнёров проекта (индивидуальный предприниматель/ юридическое лицо)</t>
  </si>
  <si>
    <t>услуги специалистов/  лекторов/ консультантов/ экспертов и т.п. (физическое лицо/ индивидуальный предприниматель)</t>
  </si>
  <si>
    <t>Приобретение раздаточных материалов/ канцелярских товаров (индивидуальный предприниматель/ юридическое лицо), в том числе:</t>
  </si>
  <si>
    <t>папка</t>
  </si>
  <si>
    <t>ручка</t>
  </si>
  <si>
    <t>блокнот</t>
  </si>
  <si>
    <t>карандаш</t>
  </si>
  <si>
    <t>бумага</t>
  </si>
  <si>
    <t>услуги по проведению фото/видеосъёмки, услуги связи в режиме онлайн (физическое лицо/ индивидуальный предприниматель/ юридическое лицо)</t>
  </si>
  <si>
    <t>услуги специалистов/ лекторов/ консультантов/ экспертов  и т.п. (физическое лицо/ индивидуальный предприниматель)</t>
  </si>
  <si>
    <t>переводческие услуги (физическое лицо/ индивидуальный предприниматель/ юридическое лицо)</t>
  </si>
  <si>
    <t>услуги по проведению фото/видео съемки, услуги связи в режиме онлайн (физическое лицо/ индивидуальный предприниматель/ юридическое лицо)</t>
  </si>
  <si>
    <t>услуги партнеров проекта (индивидуальный предприниматель/юридическое лицо)</t>
  </si>
  <si>
    <t>услуги по освещению мероприятий проекта в СМИ, в социальных сетях, интернет-ресурсах, сети интернет и т.д.(индивидуальный предприниматель/ юридическое лицо),  в том, числе:</t>
  </si>
  <si>
    <t>изготовление и трансляция телесюжетов</t>
  </si>
  <si>
    <t>изготовление и прокат видеороликов</t>
  </si>
  <si>
    <t>публикация статей в электронных СМИ</t>
  </si>
  <si>
    <t>Итого</t>
  </si>
  <si>
    <t xml:space="preserve">инклюзивная блогер-студия </t>
  </si>
  <si>
    <t>транспортные услуги (физическое лицо/индивидуальный предприниматель/ юридическое лицо)  (10 часов в месяц*9 месяцев *3500 тенге)</t>
  </si>
  <si>
    <t>услуги по изготовлению буклетов (400 экземпляров *500 тенге)</t>
  </si>
  <si>
    <t>Задача 3. Информационное освещение мероприятий проекта в СМИ, социальных сетях, сети интернет и др./ Мероприятие 1</t>
  </si>
  <si>
    <t>Задача 4. Оценка эффективности проводимой работы на старте, в процессе и по итогам социального проекта с предоставлением отчёта/ Мероприятие 1 и 2</t>
  </si>
  <si>
    <t>Задача 5. Обеспечение прозрачности и подотчётность в рамках реализуемого социального проекта/ Мероприятия 1 и 2</t>
  </si>
  <si>
    <t xml:space="preserve">Задача 2: Организация 
деятельности Службы / Мероприятие1 </t>
  </si>
  <si>
    <t>Грантополучатель: Общественное объединение инвалидов "Реабилитационный центр "САМАЛ"</t>
  </si>
  <si>
    <t>Тема гранта: Біз біргеміз/Мы все вместе</t>
  </si>
  <si>
    <t>Сумма гранта: 5 420 000 (Пять миллионов четыреста двадцать тысяч) тенге</t>
  </si>
  <si>
    <t>Приложение №5</t>
  </si>
  <si>
    <t>Смета расходов</t>
  </si>
  <si>
    <t>Контрагент,дата и назначение платежа</t>
  </si>
  <si>
    <t>Промежуточный отчёт №1</t>
  </si>
  <si>
    <t xml:space="preserve">к Договору о предоставлении государственного гранта </t>
  </si>
  <si>
    <t xml:space="preserve">  Председатель _________________ Багненко З.Д.</t>
  </si>
  <si>
    <t xml:space="preserve">   Бухгалтер     _________________ Журавлёва Т.Н.</t>
  </si>
  <si>
    <t xml:space="preserve"> </t>
  </si>
  <si>
    <t xml:space="preserve">           от "15" марта 2023 года №16</t>
  </si>
  <si>
    <t>Промежуточный отчёт №2</t>
  </si>
  <si>
    <t>Остаток  (2-6)</t>
  </si>
  <si>
    <t xml:space="preserve">ООСМС за сентябрь 1800,0 тенге пор.№84 от 26.10.2023г., ООСМС за октябрь 2936 тенге пор.№114 от 14.11.2023г., ООСМС за ноябрь 1800,0 тенге пор.№137 от 20.11.2023г. </t>
  </si>
  <si>
    <r>
      <rPr>
        <b/>
        <sz val="10"/>
        <rFont val="Times New Roman"/>
        <family val="1"/>
        <charset val="204"/>
      </rPr>
      <t>Багненко З.Д.,</t>
    </r>
    <r>
      <rPr>
        <sz val="10"/>
        <rFont val="Times New Roman"/>
        <family val="1"/>
        <charset val="204"/>
      </rPr>
      <t xml:space="preserve"> (пенсионер) Приказ №01 от 20.03.2023г., Трудовой договор от 20.03.2023 года, Расчетно-платежная ведомость (далее РПВ) от 30.09.2023 года, выплата зарплаты по расходному кассовому ордеру №15 (далее РКО) от 03.11.2023г. на сумму 29700 тенге,   ИПН  начислен 300,0 тенге, но не перечислен, см.пояснительную записку                                            РПВ от 31.10.2023 года, выплата зарплаты 48458 тенге по РКО №16 от 13.11.2023г.; начислен ИПН 430,74 тенге, не перечислялся, см. пояснительную записку;   также приложены Приказы №06,07 о привлечении работников к работе в выходные дни, расшифровка расчета зарплаты за октябрь 2023 года.                                                                                                 РПВ от 20.11.2023 года, выплата зарплаты 29700 тенге по РКО №19 от 20.11.2023г.; ИПН  начислен 300,01 тенге, не перечислялся, см.пояснительную записку. На расчетный счет возвращена сумма излишне перечисленного индивидуального налога сумма 7406 тенге пор.№NT-686895 от 03.11.2023г.на сумму 14000 тенге  (документы приложены)   </t>
    </r>
  </si>
  <si>
    <r>
      <rPr>
        <b/>
        <sz val="10"/>
        <rFont val="Times New Roman"/>
        <family val="1"/>
        <charset val="204"/>
      </rPr>
      <t>Махметова М.С</t>
    </r>
    <r>
      <rPr>
        <sz val="10"/>
        <rFont val="Times New Roman"/>
        <family val="1"/>
        <charset val="204"/>
      </rPr>
      <t xml:space="preserve">.,Приказ №02 от 20.03.2023г., Трудовой договор от 20.03.2023 года,  РПВ от 30.09.2023 года, выплата зарплаты 26400 тенге в  Пор.№86 от 26.10.2023 года, ИПН не удерживается, т.к. зарплата меньше 1МЗП,  ОПВ-3000,0 тенге в Пор.№ 81 от 26.10.2023 года, ВОСМС-600,0 тенге в пор.№80 от 26.10.2023 года на сумму 1200,0;                                                                                                                           РПВ от 31.10.2023 года, выплата зарплаты 43073,63 тенге в  Пор.№113 от 10.11.2023 года, ИПН не удерживается, т.к. зарплата меньше 1МЗП,  ОПВ-4894,74 тенге в Пор.№116 от 14.11.2023 года, ВОСМС-979 тенге в пор.№115 от 14.11.2023 года на сумму 1958,0;  также приложены Приказы №06,07 о привлечении работников к работе в выходные дни, расшифровка расчета зарплаты за октябрь 2023 года.                                                                                                                        РПВ от 20.11.2023 года, выплата зарплаты 26400 тенге в  Пор.№140 от 20.11.2023 года, ИПН не удерживается, т.к. зарплата меньше 1МЗП,  ОПВ-3000,0 тенге в Пор.№136 от 20.11.2023 года, ВОСМС-600,0 тенге в пор.№138 от 20.11.2023 года на сумму 1200,0 тенге                                       </t>
    </r>
  </si>
  <si>
    <r>
      <rPr>
        <b/>
        <sz val="10"/>
        <color theme="1"/>
        <rFont val="Times New Roman"/>
        <family val="1"/>
        <charset val="204"/>
      </rPr>
      <t>Журавлёва Т.Н.</t>
    </r>
    <r>
      <rPr>
        <sz val="10"/>
        <color theme="1"/>
        <rFont val="Times New Roman"/>
        <family val="1"/>
        <charset val="204"/>
      </rPr>
      <t xml:space="preserve">(пенсионер) Приказ №03 от 20.03.2023г., Трудовой договор от 20.03.2023 года, Расчетно-платежная ведомость (далее РПВ) от 30.09.2023 года, выплата зарплаты Пор.№86 от 26.10.2023 г. в сумме 30000,0 тенге, ИПН не удерживается, т.к. зарплата меньше 1МЗП.                                                                                            </t>
    </r>
    <r>
      <rPr>
        <sz val="10"/>
        <rFont val="Times New Roman"/>
        <family val="1"/>
        <charset val="204"/>
      </rPr>
      <t>РПВ от 31.10.2023 года, выплата зарплаты 48947,37 тенге пор. №113 от 10.11.2023г., также приложены Приказы №06,07 о привлечении работников к работе в выходные дни, расшифровка расчета зарплаты за октябрь 2023 года.;  РПВ от 20.11.2023г., выплата зарплаты 30000 тенге в пор.140 от 20.11.2023г.</t>
    </r>
  </si>
  <si>
    <r>
      <rPr>
        <b/>
        <sz val="10"/>
        <color theme="1"/>
        <rFont val="Times New Roman"/>
        <family val="1"/>
        <charset val="204"/>
      </rPr>
      <t>Дорошенко А.П.,</t>
    </r>
    <r>
      <rPr>
        <sz val="10"/>
        <color theme="1"/>
        <rFont val="Times New Roman"/>
        <family val="1"/>
        <charset val="204"/>
      </rPr>
      <t xml:space="preserve"> Приказ №04 от 20.03.2023г., Трудовой договор от 20.03.2023 года,  РПВ от 30.09.2023 года, выплата зарплаты 26136 тенге в  Пор.№85 от 26.10.2023 года, ИПН  начислен 264,0 тенге, не перечислен, см.пояснительную записку,  ОПВ-3000,0 тенге в Пор.№ 81 от 26.10.2023 года, ВОСМС-600,0 тенге в пор.№80 от 26.10.2023 года на сумму 1200,0;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РПВ от 31.10.2023 года, выплата зарплаты 42642,89 тенге в  Пор.№117 от 20.11.2023 года, ИПН  начислен 430,74 тенге, не перечислялся, см.пояснительную записку;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ОПВ-4894,74 тенге в Пор.№116 от 14.11.2023 года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 xml:space="preserve">ВОСМС-979,0 тенге в пор.№115 от 14.11.2023 года на сумму 1958,0,  также приложены Приказы №06,07 о привлечении работников к работе в выходные дни, расшифровка расчета зарплаты за октябрь 2023 года.              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>РПВ за ноябрь от 20.11.2023 года,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выплата зарплаты 26136,0 тенге в  Пор.№139 от 20.11.2023 года, ИПН  начислен 264,0 тенге, не перечислялся,см. пояснительную записку,  ОПВ-3000,0 тенге в Пор.№136 от 20.11.2023 года, ВОСМС-600,0 тенге в пор.№138 от 20.11.2023 года на сумму 1200,0 тенге.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На расчетный счет возвращена сумма излишне перечисленного индивидуального налога сумма 6517 тенге пор.№NT-686895 от 03.11.2023г.на сумму 14000 тенге (документы приложены)                                     </t>
    </r>
  </si>
  <si>
    <r>
      <rPr>
        <b/>
        <sz val="10"/>
        <color theme="1"/>
        <rFont val="Times New Roman"/>
        <family val="1"/>
        <charset val="204"/>
      </rPr>
      <t>Омарова С.Д</t>
    </r>
    <r>
      <rPr>
        <sz val="10"/>
        <color theme="1"/>
        <rFont val="Times New Roman"/>
        <family val="1"/>
        <charset val="204"/>
      </rPr>
      <t xml:space="preserve">., (пенсионер) Приказ №05 от 20.03.2023г., Трудовой договор от 20.03.2023 года, Расчетно-платежная ведомость (далее РПВ) от 30.09.2023 года, выплата зарплаты Пор.№86 от 26.10.2023 г. в сумме 30000,0 тенге, ИПН не удерживается, т.к. зарплата меньше 1МЗП.                                                                                           </t>
    </r>
    <r>
      <rPr>
        <sz val="10"/>
        <rFont val="Times New Roman"/>
        <family val="1"/>
        <charset val="204"/>
      </rPr>
      <t>РПВ от 31.10.2023 года, выплата зарплаты 48947,37 тенге пор. №113 от 10.11.2023г., также приложены Приказы №06,07 о привлечении работников к работе в выходные дни, расшифровка расчета зарплаты за октябрь 2023 года.;  РПВ от 20.11.2023г., выплата зарплаты 30000 тенге в пор.140 от 20.11.2023г.</t>
    </r>
  </si>
  <si>
    <t>СН за сентябрь 18042,50 тенге пор.№82 от 26.10.2023г., СН за октябрь 18227 тенге пор.№ 111 от 10.11.2023г., СН за ноябрь 18042,5 тенге  пор.№134 от 20.11.2023г..;                                                                                                     СО за сентябрь 4900,0 тенге пор.83 от 26.10.2023г., СО за октябрь 4900,0 тенге пор.№112 от 10.11.2023г., СО за ноябрь 4900,0 тенге пор.№135 от 20.11.2023г.</t>
  </si>
  <si>
    <r>
      <rPr>
        <b/>
        <sz val="10"/>
        <rFont val="Times New Roman"/>
        <family val="1"/>
        <charset val="204"/>
      </rPr>
      <t>ОФ "Молодая гвардия"</t>
    </r>
    <r>
      <rPr>
        <sz val="10"/>
        <rFont val="Times New Roman"/>
        <family val="1"/>
        <charset val="204"/>
      </rPr>
      <t>,  Договор оказания услуг от 05.05.2023г., Оплата Пор.№ 119 от 20.11.2023г. на сумму 100 000 тенге, счет на оплату №07 от 13.11.2023г.,  АВР №05 от 2.11.2023г., сч-фактура №05 от 20.11.2023г. на сумму 100000 тенге ;</t>
    </r>
    <r>
      <rPr>
        <b/>
        <sz val="10"/>
        <rFont val="Times New Roman"/>
        <family val="1"/>
        <charset val="204"/>
      </rPr>
      <t xml:space="preserve"> ОФ "Союз детских и пионерских организаций Павлодарской области"</t>
    </r>
    <r>
      <rPr>
        <sz val="10"/>
        <rFont val="Times New Roman"/>
        <family val="1"/>
        <charset val="204"/>
      </rPr>
      <t>, Договор от 01.06.2023г., Оплата Пор.№ 120 от 20.11.2023г. на сумму 100 000 тенге, счет на оплату №05 от 10.11.2023г., АВР №05 от 20.11.2023г.,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сч-фактура №05 от 20.11.2023 года на сумму 100000 тенге</t>
    </r>
    <r>
      <rPr>
        <sz val="10"/>
        <color rgb="FFFF0000"/>
        <rFont val="Times New Roman"/>
        <family val="1"/>
        <charset val="204"/>
      </rPr>
      <t xml:space="preserve">  </t>
    </r>
  </si>
  <si>
    <t>Выписка банка за период 23.09.2023г. по 23.11.2023г.</t>
  </si>
  <si>
    <r>
      <rPr>
        <b/>
        <sz val="10"/>
        <color theme="1"/>
        <rFont val="Times New Roman"/>
        <family val="1"/>
        <charset val="204"/>
      </rPr>
      <t>ИП "Basentin"</t>
    </r>
    <r>
      <rPr>
        <sz val="10"/>
        <color theme="1"/>
        <rFont val="Times New Roman"/>
        <family val="1"/>
        <charset val="204"/>
      </rPr>
      <t xml:space="preserve"> Договор оказания услуг от 12.09.2023г.на сумму 200 000 тенге, Пор.№ 103 от 31.10.2023г., счет на оплату №40 от 12.09.2023г., АВР №56 от 20.11.2023г., счет-фактура №56 от 20.11.2023г. на сумму 200 000 тенге</t>
    </r>
  </si>
  <si>
    <r>
      <rPr>
        <b/>
        <sz val="10"/>
        <color theme="1"/>
        <rFont val="Times New Roman"/>
        <family val="1"/>
        <charset val="204"/>
      </rPr>
      <t>ИП Попова Ю.М.</t>
    </r>
    <r>
      <rPr>
        <sz val="10"/>
        <color theme="1"/>
        <rFont val="Times New Roman"/>
        <family val="1"/>
        <charset val="204"/>
      </rPr>
      <t xml:space="preserve">, Договор оказания услуг от 08.09.2023г.на сумму 540 000 тенге, пор.№100 от 27.10.2023г., АВР № 438 от 27.10.2023г., счет-фактура №434 от 27.10.2023г. на сумму 540 000 тенге </t>
    </r>
  </si>
  <si>
    <r>
      <rPr>
        <b/>
        <sz val="10"/>
        <rFont val="Times New Roman"/>
        <family val="1"/>
        <charset val="204"/>
      </rPr>
      <t>ТОО "Электронный город"</t>
    </r>
    <r>
      <rPr>
        <sz val="10"/>
        <rFont val="Times New Roman"/>
        <family val="1"/>
        <charset val="204"/>
      </rPr>
      <t>, Договор №923 от 01.09.2023г. на сумму 100000 тенге, Пор.№105 от 10.11.2023г., счет на оплату №64 от 06.11.2023г., счет-фактура №111 от 16.11.2023г.,АВР №111 от 16.11.2023 г. на сумму 100000 тенге</t>
    </r>
  </si>
  <si>
    <r>
      <rPr>
        <b/>
        <sz val="10"/>
        <rFont val="Times New Roman"/>
        <family val="1"/>
        <charset val="204"/>
      </rPr>
      <t>Исмагулова З.М</t>
    </r>
    <r>
      <rPr>
        <sz val="10"/>
        <rFont val="Times New Roman"/>
        <family val="1"/>
        <charset val="204"/>
      </rPr>
      <t>., (пенсионер) Договор оказания услуг №02 от 07.05.2023г., Оплата пор.№109 от 10.11.2023г.на сумму 22500 тенге, ИПН 2500 тенге пор.№110 от 10.11.2023г., отчёт об осуществлённой деятельности от 20.11.2023г. , АВР от 20.11.2023г.на сумму 25000 тенге</t>
    </r>
  </si>
  <si>
    <r>
      <rPr>
        <b/>
        <sz val="10"/>
        <rFont val="Times New Roman"/>
        <family val="1"/>
        <charset val="204"/>
      </rPr>
      <t>ОФ "Молодая гвардия</t>
    </r>
    <r>
      <rPr>
        <sz val="10"/>
        <rFont val="Times New Roman"/>
        <family val="1"/>
        <charset val="204"/>
      </rPr>
      <t>",  Договор оказания услуг от 10.05.2023г., Оплата  Пор.№121 от 20.112023г. на сумму 50 000 тенге,  сет на оплату №08 от 13.11.2023г., АВР №06 от 20.11.2023г., сч-фактура № 06 от 20.11.2023 года на сумму 50 000 тенге</t>
    </r>
  </si>
  <si>
    <r>
      <rPr>
        <b/>
        <sz val="10"/>
        <rFont val="Times New Roman"/>
        <family val="1"/>
        <charset val="204"/>
      </rPr>
      <t>Григораш А.В.,</t>
    </r>
    <r>
      <rPr>
        <sz val="10"/>
        <rFont val="Times New Roman"/>
        <family val="1"/>
        <charset val="204"/>
      </rPr>
      <t xml:space="preserve"> Договор оказания услуг от 01.06.2023г.,  Оплата пор.№92 от 27.10.2023г. на сумму 39600 тенге, ОПВ 10% пор.№94 от 27.10.2023г.на сумму 10000, ВОСМС 2% пор.№96 от 27.10.2023г. на сумму 2000 тенге, ИПН 10% пор.№98 от 27.10.2023г. на сумму 8800 тенге,  Отчет об осуществлённой деятельности  от 20.11.2023 года, АВР от 20.11. 2023 года на сумму 50000 тенге; </t>
    </r>
    <r>
      <rPr>
        <b/>
        <sz val="10"/>
        <rFont val="Times New Roman"/>
        <family val="1"/>
        <charset val="204"/>
      </rPr>
      <t>Григораш А.В</t>
    </r>
    <r>
      <rPr>
        <sz val="10"/>
        <rFont val="Times New Roman"/>
        <family val="1"/>
        <charset val="204"/>
      </rPr>
      <t>., Договор оказания услуг от 02.06.2023г., Оплата пор.№93 от 27.10.2023г. на сумму 39600 тенге, ОПВ 10% пор.№95 от 27.10.2023г.на сумму 10000, ВОСМС 2% пор.№97 от 27.10.2023г. на сумму 2000 тенге, ИПН 10% пор.№98 от 27.10.2023г. на сумму 8800 тенге,  Отчет об осуществлённой деятельности  от 20.11.2023 года, АВР от 20.11 2023 года на сумму 50000 тенге</t>
    </r>
  </si>
  <si>
    <r>
      <rPr>
        <b/>
        <sz val="10"/>
        <color theme="1"/>
        <rFont val="Times New Roman"/>
        <family val="1"/>
        <charset val="204"/>
      </rPr>
      <t>ТОО "Техмиссия</t>
    </r>
    <r>
      <rPr>
        <sz val="10"/>
        <color theme="1"/>
        <rFont val="Times New Roman"/>
        <family val="1"/>
        <charset val="204"/>
      </rPr>
      <t>" Договор поставки №1 от 15.08.2023г., Пор №106 от 10.11.2023г., накладная №1370 от 20.11.2023г.на сумму 45000 тенге, счет-фактура №1155 от 20.11.2023г.</t>
    </r>
  </si>
  <si>
    <r>
      <rPr>
        <b/>
        <sz val="10"/>
        <rFont val="Times New Roman"/>
        <family val="1"/>
        <charset val="204"/>
      </rPr>
      <t>ИП Попова Ю.М</t>
    </r>
    <r>
      <rPr>
        <sz val="10"/>
        <rFont val="Times New Roman"/>
        <family val="1"/>
        <charset val="204"/>
      </rPr>
      <t>. Договор оказания услуг от 01.04.2023г. Пор.№91 от 26.10.2023г., АВР №439 от 27.10.2023 г., счет-фактура №435 от 27.10.2023г. на сумму 100 000 тенге</t>
    </r>
  </si>
  <si>
    <r>
      <rPr>
        <b/>
        <sz val="10"/>
        <rFont val="Times New Roman"/>
        <family val="1"/>
        <charset val="204"/>
      </rPr>
      <t>Исмагулова З.М</t>
    </r>
    <r>
      <rPr>
        <sz val="10"/>
        <rFont val="Times New Roman"/>
        <family val="1"/>
        <charset val="204"/>
      </rPr>
      <t>., (пенсионер) Договор оказания услуг №01 от 06.05.2023г., Оплата пор.№89 от 26.10.2023г.на сумму 13500 (за вычетом налогов), ИПН 1500 тенге , пор.№90 от 26.10.2023 года , Отчет об осуществлённой деятельности  от 20.11.2023 года,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Отчёт  об осуществлённой деятельности от 20.11.2023г., АВР от 20.11.2023 года на сумму 15000 (без учета налогов)</t>
    </r>
  </si>
  <si>
    <r>
      <rPr>
        <b/>
        <sz val="10"/>
        <rFont val="Times New Roman"/>
        <family val="1"/>
        <charset val="204"/>
      </rPr>
      <t>Искакова Ж.К</t>
    </r>
    <r>
      <rPr>
        <sz val="10"/>
        <rFont val="Times New Roman"/>
        <family val="1"/>
        <charset val="204"/>
      </rPr>
      <t xml:space="preserve">., Договор оказания услуг от 20.03.2023г., Оплата пор.№130 от 20.11.2023г.на сумму 39600 тенге (за вычетом налогов), ИПН   пор.№133 от 20.11.2023г. на сумму 8800 тенге, ОПВ 10% пор.№131 от 20.11.2023г.на сумму 10000 тенге, ВОСМС 2% пор.№132 от 20.11.2023 года на сумму  2000 тенге,  Отчёт  об осуществлённой деятельности от 20.11.2023г., АВР от 20.11.2023 года на сумму 50 000 тенге </t>
    </r>
  </si>
  <si>
    <r>
      <rPr>
        <b/>
        <sz val="10"/>
        <rFont val="Times New Roman"/>
        <family val="1"/>
        <charset val="204"/>
      </rPr>
      <t>ТОО "Техмиссия"</t>
    </r>
    <r>
      <rPr>
        <sz val="10"/>
        <rFont val="Times New Roman"/>
        <family val="1"/>
        <charset val="204"/>
      </rPr>
      <t xml:space="preserve"> Договор поставки от 31.10.2023г., Пор №104 от 07.11.2023г., счет на оплату №380 от 06.11.2023г., накладная №1315 от 07.11.2023г., счет-фактура №1114 от 07.11.2023г. на сумму 542 000 тенге</t>
    </r>
  </si>
  <si>
    <r>
      <rPr>
        <b/>
        <sz val="10"/>
        <color theme="1"/>
        <rFont val="Times New Roman"/>
        <family val="1"/>
        <charset val="204"/>
      </rPr>
      <t>Махметова М.С.</t>
    </r>
    <r>
      <rPr>
        <sz val="10"/>
        <color theme="1"/>
        <rFont val="Times New Roman"/>
        <family val="1"/>
        <charset val="204"/>
      </rPr>
      <t>, Авансовый отчет №1 от 30.10.2023г.на сумму 10199 тенге, ТОО "Әлем ТАТ",  Приходный кассовый ордер №19849 от 30.06.2023 на сумму 3599 тенге, АВР №62110 от 30.06.2023г., счет -фактура №65677 от 30.06.2023г.на сумму 3599 тенге, квитанция №20666926-037; Фискальный чек №43957 от 25.09.2023г.на сумму 3453 тенге, АВР №89934 от 25.09.2023г., счет-фактура №93581 от 25.09.2023 г. на сумму 3453 тенге, квитанция №24036341-037; фискальный чек №38249 от 09.10.2023г. на сумму 2342 тенге, АВР №96107 от 09.10.2023г., счет-фактура №99759 от 09.10.2023г. на сумму 2342 тенге, квитанция №22813046-037 ;                     АО Казпочта, фискальный чек №620/8 от 12.10.2023г. на сумму 805 тенге, квитанция №509072027 от 12.10.2023г.на сумму 805 тенге</t>
    </r>
  </si>
  <si>
    <r>
      <rPr>
        <b/>
        <sz val="10"/>
        <rFont val="Times New Roman"/>
        <family val="1"/>
        <charset val="204"/>
      </rPr>
      <t>ИП Селиванов П.Г</t>
    </r>
    <r>
      <rPr>
        <sz val="10"/>
        <rFont val="Times New Roman"/>
        <family val="1"/>
        <charset val="204"/>
      </rPr>
      <t>. Договор на оказание услуг от 01.09.2023г.на сумму 20000 тенге, пор.№142 от 22.11.2023г., счет на оплату №440  от 22.11.2023 года, АВР №333  от 22.11.2023 г., счет -фактура №333 от 22.11.2023 года на сумму 20000 тенге</t>
    </r>
  </si>
  <si>
    <r>
      <rPr>
        <b/>
        <sz val="10"/>
        <rFont val="Times New Roman"/>
        <family val="1"/>
        <charset val="204"/>
      </rPr>
      <t>Петров В.А</t>
    </r>
    <r>
      <rPr>
        <sz val="10"/>
        <rFont val="Times New Roman"/>
        <family val="1"/>
        <charset val="204"/>
      </rPr>
      <t xml:space="preserve">.(инвалид II группы) Договор оказания услуг от 22.06.2023г.на сумму 100000 тенге,  Предоплата пор.№102 от 31.10.2023г.на сумму 45000 тенге, пор №127 от 20.11.2023г.на сумму 45000 тенге, ОПВ 10000 в пор. №141 от 20.11.2023г., отчёт об осуществлённой деятельности от 20.11.2023г. </t>
    </r>
  </si>
  <si>
    <r>
      <rPr>
        <b/>
        <sz val="10"/>
        <rFont val="Times New Roman"/>
        <family val="1"/>
        <charset val="204"/>
      </rPr>
      <t>ТОО "Техмиссия"</t>
    </r>
    <r>
      <rPr>
        <sz val="10"/>
        <rFont val="Times New Roman"/>
        <family val="1"/>
        <charset val="204"/>
      </rPr>
      <t xml:space="preserve"> Договор поставки №2 от 31.08.2023г., Пор №107 от 10.11.2023г., накладная №1371 от 20.11.2023 г., счет-фактура №1156 от 20.11.2023г.на сумму 24000 тенге</t>
    </r>
  </si>
  <si>
    <r>
      <rPr>
        <b/>
        <sz val="10"/>
        <rFont val="Times New Roman"/>
        <family val="1"/>
        <charset val="204"/>
      </rPr>
      <t>Исмагулова З.М</t>
    </r>
    <r>
      <rPr>
        <sz val="10"/>
        <rFont val="Times New Roman"/>
        <family val="1"/>
        <charset val="204"/>
      </rPr>
      <t>., (пенсионер) Договор оказания услуг №03 от 25.05.2023г.,  Пор.№124  от 20.11.2023г. на сумму 27 000 тенге, ИПН 3000 тенге пор.№ 125  от 20.11.2023г., отчет об осуществлённой деятельности от 20.11.2023г.</t>
    </r>
  </si>
  <si>
    <r>
      <rPr>
        <b/>
        <sz val="10"/>
        <rFont val="Times New Roman"/>
        <family val="1"/>
        <charset val="204"/>
      </rPr>
      <t>ОФ "Молодая гвардия</t>
    </r>
    <r>
      <rPr>
        <sz val="10"/>
        <rFont val="Times New Roman"/>
        <family val="1"/>
        <charset val="204"/>
      </rPr>
      <t>",  Договор оказания услуг от 23.06.2023г.,  Пор.№126 от 20.11.2023г, счет на оплату №09 от 13.11.2023 г.. на сумму 50 000 тенге, АВР №07 от 20.11.2023г., сч-фактура №07 от 20.11.2023 года на сумму 50 000 тенге</t>
    </r>
  </si>
  <si>
    <r>
      <rPr>
        <b/>
        <sz val="10"/>
        <rFont val="Times New Roman"/>
        <family val="1"/>
        <charset val="204"/>
      </rPr>
      <t>Петров В.А</t>
    </r>
    <r>
      <rPr>
        <sz val="10"/>
        <rFont val="Times New Roman"/>
        <family val="1"/>
        <charset val="204"/>
      </rPr>
      <t>.(инвалид II группы) Договор оказания услуг от 02.06.2023г.на сумму 100000 тенге,  Предоплата пор.№101 от 31.10.2023г.на сумму 45000 тенге, пор.№122 от 20.11.2023г.на сумму 45000 тенге, ОПВ 10000 тенге в пор.№141 от 20.11.2023г., отчёт об осуществлённой деятельности от 20.11.2023г.</t>
    </r>
  </si>
  <si>
    <r>
      <rPr>
        <b/>
        <sz val="10"/>
        <rFont val="Times New Roman"/>
        <family val="1"/>
        <charset val="204"/>
      </rPr>
      <t xml:space="preserve">ТОО "Техмиссия" </t>
    </r>
    <r>
      <rPr>
        <sz val="10"/>
        <rFont val="Times New Roman"/>
        <family val="1"/>
        <charset val="204"/>
      </rPr>
      <t>Договор поставки №3 от 05.09.2023г., Пор №108 от 10.11.2023г.,накладная №1372 от 20.11.2023г.на сумму 24000 тенге, счет-фактура №1157 от 20.11.2023г.на сумму 24000 тенге</t>
    </r>
  </si>
  <si>
    <r>
      <rPr>
        <b/>
        <sz val="10"/>
        <rFont val="Times New Roman"/>
        <family val="1"/>
        <charset val="204"/>
      </rPr>
      <t>ОФ "Союз детских и пионерских организаций Павлодарской области"</t>
    </r>
    <r>
      <rPr>
        <sz val="10"/>
        <rFont val="Times New Roman"/>
        <family val="1"/>
        <charset val="204"/>
      </rPr>
      <t xml:space="preserve"> , Договор от 02.06.2023г., Оплата Пор.№ 129 от 20.11.2023г., счет на оплату №06 от 10.11.2023 года на сумму 50000 тенге, АВР №06 от 20.118.2023 г., сч-фактура №06 от20.11.2023 года на сумму 50 000 тенге </t>
    </r>
  </si>
  <si>
    <r>
      <rPr>
        <b/>
        <sz val="10"/>
        <rFont val="Times New Roman"/>
        <family val="1"/>
        <charset val="204"/>
      </rPr>
      <t>Исмагулова З.М.,</t>
    </r>
    <r>
      <rPr>
        <sz val="10"/>
        <rFont val="Times New Roman"/>
        <family val="1"/>
        <charset val="204"/>
      </rPr>
      <t xml:space="preserve"> (пенсионер) Договор оказания услуг №04 от 02.06.2023г., Предоплата пор.№99 от 27.10.2023г.на сумму 13500 тене(за вычетом налогов), пор.№128 от 20.11.2023г. на сумму 13500 тенге,  ИПН-3000 тенге в  пор.№125 от 20.11.2023г. отчёт об осуществлённой деятельности от 20.11.2023г., АВР о т 20.11.2023 года  на сумму 30000 тенге</t>
    </r>
  </si>
  <si>
    <r>
      <rPr>
        <b/>
        <sz val="10"/>
        <rFont val="Times New Roman"/>
        <family val="1"/>
        <charset val="204"/>
      </rPr>
      <t>ИП Назаренко Н.В</t>
    </r>
    <r>
      <rPr>
        <sz val="10"/>
        <rFont val="Times New Roman"/>
        <family val="1"/>
        <charset val="204"/>
      </rPr>
      <t>., Договор оказания услуг №01 от 20.03.2023г., Пор.№87 от 26.10.2023г., счет на оплату № 07 от 20.09.2023г.на сумму 35000 тенге, АВР №09 от 30.09.2023г., сч-фактура №9 от 30.09.2023 года на сумму 35000 тенге; маршрутный лист от 01.09.2023 года; Пор.№ 88 от 26.10.2023г., счет на оплату№ 08 от 20.10.2023г. на сумму 35000 тенге, АВР №10 от 31.10.2023г., сч-фактура №10 от 31.10.2023 года на сумму 35000 тенге; маршрутный лист от 01.10.2023 года, Пор.№118 от 20.11.2023г., счет на оплату №09 от 06.11.2023г. на сумму 35000 тенге, АВР №11 от 20.11.2023г., сч-фактура №11 от 20.11.2023 года на сумму 35000 тенге, маршрутный лист от 01.11.2023 года</t>
    </r>
  </si>
  <si>
    <t>Дата: 24 ноября 2023 года</t>
  </si>
  <si>
    <t>ЗАКЛЮЧИТЕЛЬНЫЙ ОТЧЁТ О РАСХОДОВАНИИ ДЕНЕЖНЫХ СРЕДСТВ</t>
  </si>
  <si>
    <t>Заключительный отчёт</t>
  </si>
  <si>
    <t>Сумма (3+4+5)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</si>
</sst>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/>
    <xf numFmtId="0" fontId="3" fillId="2" borderId="1" xfId="0" applyFont="1" applyFill="1" applyBorder="1" applyAlignment="1">
      <alignment vertical="center" wrapText="1" indent="10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2" fillId="2" borderId="1" xfId="0" applyFont="1" applyFill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left" vertical="center" indent="10"/>
    </xf>
    <xf numFmtId="0" fontId="8" fillId="0" borderId="0" xfId="0" applyFont="1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7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applyFont="1" applyFill="1"/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/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/>
    <xf numFmtId="2" fontId="0" fillId="0" borderId="0" xfId="0" applyNumberFormat="1"/>
    <xf numFmtId="0" fontId="3" fillId="4" borderId="1" xfId="0" applyFont="1" applyFill="1" applyBorder="1"/>
    <xf numFmtId="0" fontId="3" fillId="0" borderId="1" xfId="0" applyFont="1" applyBorder="1" applyAlignment="1">
      <alignment horizontal="left" wrapText="1"/>
    </xf>
    <xf numFmtId="1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9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/>
    <xf numFmtId="0" fontId="11" fillId="4" borderId="0" xfId="0" applyFont="1" applyFill="1" applyAlignment="1">
      <alignment horizontal="center" wrapText="1"/>
    </xf>
    <xf numFmtId="1" fontId="4" fillId="2" borderId="1" xfId="0" applyNumberFormat="1" applyFont="1" applyFill="1" applyBorder="1" applyAlignment="1">
      <alignment vertical="center" wrapText="1"/>
    </xf>
    <xf numFmtId="0" fontId="7" fillId="4" borderId="0" xfId="0" applyFont="1" applyFill="1" applyAlignment="1"/>
    <xf numFmtId="0" fontId="0" fillId="4" borderId="0" xfId="0" applyFill="1"/>
    <xf numFmtId="0" fontId="7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8" fillId="4" borderId="0" xfId="0" applyFont="1" applyFill="1"/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/>
    <xf numFmtId="2" fontId="5" fillId="4" borderId="0" xfId="0" applyNumberFormat="1" applyFont="1" applyFill="1"/>
    <xf numFmtId="2" fontId="0" fillId="4" borderId="0" xfId="0" applyNumberFormat="1" applyFill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topLeftCell="B79" zoomScaleNormal="100" workbookViewId="0">
      <selection activeCell="I9" sqref="I9"/>
    </sheetView>
  </sheetViews>
  <sheetFormatPr defaultRowHeight="14.4" x14ac:dyDescent="0.3"/>
  <cols>
    <col min="1" max="1" width="4" customWidth="1"/>
    <col min="2" max="2" width="4.88671875" customWidth="1"/>
    <col min="3" max="3" width="42.109375" customWidth="1"/>
    <col min="4" max="4" width="11" customWidth="1"/>
    <col min="5" max="6" width="14" customWidth="1"/>
    <col min="7" max="7" width="14" style="53" customWidth="1"/>
    <col min="8" max="9" width="12.6640625" customWidth="1"/>
    <col min="10" max="10" width="62.33203125" customWidth="1"/>
    <col min="11" max="11" width="13.5546875" customWidth="1"/>
  </cols>
  <sheetData>
    <row r="1" spans="1:10" x14ac:dyDescent="0.3">
      <c r="B1" s="20"/>
      <c r="C1" s="20"/>
      <c r="D1" s="20"/>
      <c r="E1" s="20"/>
      <c r="F1" s="20"/>
      <c r="G1" s="52"/>
      <c r="H1" s="20"/>
      <c r="J1" s="15" t="s">
        <v>54</v>
      </c>
    </row>
    <row r="2" spans="1:10" x14ac:dyDescent="0.3">
      <c r="A2" s="12"/>
      <c r="B2" s="12"/>
      <c r="C2" s="12"/>
      <c r="D2" s="12"/>
      <c r="H2" s="12"/>
      <c r="J2" s="15" t="s">
        <v>58</v>
      </c>
    </row>
    <row r="3" spans="1:10" x14ac:dyDescent="0.3">
      <c r="A3" s="12"/>
      <c r="B3" s="12"/>
      <c r="C3" s="12"/>
      <c r="E3" s="12"/>
      <c r="F3" s="12"/>
      <c r="G3" s="54"/>
      <c r="H3" s="12"/>
      <c r="J3" s="15" t="s">
        <v>62</v>
      </c>
    </row>
    <row r="4" spans="1:10" ht="10.199999999999999" customHeight="1" x14ac:dyDescent="0.3">
      <c r="A4" s="10"/>
      <c r="B4" s="10"/>
      <c r="C4" s="10"/>
      <c r="D4" s="10"/>
      <c r="E4" s="10"/>
      <c r="F4" s="10"/>
      <c r="G4" s="55"/>
      <c r="H4" s="10"/>
      <c r="I4" s="10"/>
    </row>
    <row r="5" spans="1:10" ht="18" customHeight="1" x14ac:dyDescent="0.3">
      <c r="A5" s="10"/>
      <c r="B5" s="10"/>
      <c r="C5" s="69" t="s">
        <v>97</v>
      </c>
      <c r="D5" s="69"/>
      <c r="E5" s="69"/>
      <c r="F5" s="69"/>
      <c r="G5" s="69"/>
      <c r="H5" s="69"/>
      <c r="I5" s="69"/>
      <c r="J5" s="69"/>
    </row>
    <row r="6" spans="1:10" ht="15.6" customHeight="1" x14ac:dyDescent="0.3">
      <c r="A6" s="10"/>
      <c r="B6" s="21" t="s">
        <v>51</v>
      </c>
      <c r="C6" s="21"/>
      <c r="D6" s="21"/>
      <c r="E6" s="21"/>
      <c r="F6" s="21"/>
      <c r="G6" s="56"/>
      <c r="H6" s="21"/>
      <c r="I6" s="21"/>
    </row>
    <row r="7" spans="1:10" ht="14.4" customHeight="1" x14ac:dyDescent="0.3">
      <c r="A7" s="10"/>
      <c r="B7" s="21" t="s">
        <v>52</v>
      </c>
      <c r="C7" s="21"/>
      <c r="D7" s="21"/>
      <c r="E7" s="21"/>
      <c r="F7" s="21"/>
      <c r="G7" s="56"/>
      <c r="H7" s="21"/>
      <c r="I7" s="21"/>
    </row>
    <row r="8" spans="1:10" s="1" customFormat="1" ht="19.8" customHeight="1" x14ac:dyDescent="0.25">
      <c r="A8" s="9"/>
      <c r="B8" s="68" t="s">
        <v>53</v>
      </c>
      <c r="C8" s="68"/>
      <c r="D8" s="68"/>
      <c r="E8" s="68"/>
      <c r="F8" s="68"/>
      <c r="G8" s="68"/>
      <c r="H8" s="68"/>
      <c r="I8" s="68"/>
    </row>
    <row r="9" spans="1:10" s="1" customFormat="1" ht="30" customHeight="1" x14ac:dyDescent="0.25">
      <c r="B9" s="17" t="s">
        <v>0</v>
      </c>
      <c r="C9" s="17" t="s">
        <v>1</v>
      </c>
      <c r="D9" s="17" t="s">
        <v>55</v>
      </c>
      <c r="E9" s="16" t="s">
        <v>57</v>
      </c>
      <c r="F9" s="16" t="s">
        <v>63</v>
      </c>
      <c r="G9" s="57" t="s">
        <v>98</v>
      </c>
      <c r="H9" s="16" t="s">
        <v>99</v>
      </c>
      <c r="I9" s="16" t="s">
        <v>64</v>
      </c>
      <c r="J9" s="19" t="s">
        <v>56</v>
      </c>
    </row>
    <row r="10" spans="1:10" s="1" customFormat="1" ht="13.2" x14ac:dyDescent="0.25">
      <c r="B10" s="16"/>
      <c r="C10" s="16">
        <v>1</v>
      </c>
      <c r="D10" s="16">
        <v>2</v>
      </c>
      <c r="E10" s="16">
        <v>3</v>
      </c>
      <c r="F10" s="16">
        <v>4</v>
      </c>
      <c r="G10" s="57">
        <v>5</v>
      </c>
      <c r="H10" s="16">
        <v>6</v>
      </c>
      <c r="I10" s="16">
        <v>7</v>
      </c>
      <c r="J10" s="16">
        <v>6</v>
      </c>
    </row>
    <row r="11" spans="1:10" s="1" customFormat="1" ht="13.2" x14ac:dyDescent="0.25">
      <c r="B11" s="8">
        <v>1</v>
      </c>
      <c r="C11" s="2" t="s">
        <v>2</v>
      </c>
      <c r="D11" s="2">
        <f t="shared" ref="D11:I11" si="0">D12+D18+D19+D20+D21+D25</f>
        <v>1694500</v>
      </c>
      <c r="E11" s="2">
        <f t="shared" si="0"/>
        <v>481257</v>
      </c>
      <c r="F11" s="30">
        <f t="shared" si="0"/>
        <v>569447.88</v>
      </c>
      <c r="G11" s="58">
        <f>G12+G18+G19+G20+G21+G25</f>
        <v>643795.12</v>
      </c>
      <c r="H11" s="30">
        <f t="shared" si="0"/>
        <v>1694500</v>
      </c>
      <c r="I11" s="30">
        <f t="shared" si="0"/>
        <v>1.1641532182693481E-10</v>
      </c>
      <c r="J11" s="18"/>
    </row>
    <row r="12" spans="1:10" s="1" customFormat="1" ht="18.600000000000001" customHeight="1" x14ac:dyDescent="0.25">
      <c r="B12" s="2"/>
      <c r="C12" s="2" t="s">
        <v>3</v>
      </c>
      <c r="D12" s="2">
        <f>D13+D15+D14+D16+D17</f>
        <v>1350000</v>
      </c>
      <c r="E12" s="2">
        <f>E13+E15+E14+E16+E17</f>
        <v>355265</v>
      </c>
      <c r="F12" s="30">
        <f>F13+F15+F14+F16+F17</f>
        <v>465970.38</v>
      </c>
      <c r="G12" s="58">
        <f>G13+G15+G14+G16+G17</f>
        <v>528765</v>
      </c>
      <c r="H12" s="30">
        <f t="shared" ref="H12" si="1">H13+H15+H14+H16+H17</f>
        <v>1350000.38</v>
      </c>
      <c r="I12" s="30">
        <f>D12-H12</f>
        <v>-0.37999999988824129</v>
      </c>
      <c r="J12" s="18"/>
    </row>
    <row r="13" spans="1:10" s="1" customFormat="1" ht="200.4" customHeight="1" x14ac:dyDescent="0.25">
      <c r="B13" s="2"/>
      <c r="C13" s="2" t="s">
        <v>4</v>
      </c>
      <c r="D13" s="2">
        <v>270000</v>
      </c>
      <c r="E13" s="7">
        <v>71053</v>
      </c>
      <c r="F13" s="7">
        <v>98495</v>
      </c>
      <c r="G13" s="25">
        <v>100452</v>
      </c>
      <c r="H13" s="7">
        <f t="shared" ref="H13:H20" si="2">E13+F13+G13</f>
        <v>270000</v>
      </c>
      <c r="I13" s="2">
        <f>D13-H13</f>
        <v>0</v>
      </c>
      <c r="J13" s="33" t="s">
        <v>66</v>
      </c>
    </row>
    <row r="14" spans="1:10" s="1" customFormat="1" ht="204" customHeight="1" x14ac:dyDescent="0.25">
      <c r="B14" s="2"/>
      <c r="C14" s="2" t="s">
        <v>5</v>
      </c>
      <c r="D14" s="2">
        <v>270000</v>
      </c>
      <c r="E14" s="7">
        <v>71053</v>
      </c>
      <c r="F14" s="7">
        <v>90000</v>
      </c>
      <c r="G14" s="58">
        <v>108947</v>
      </c>
      <c r="H14" s="29">
        <f t="shared" si="2"/>
        <v>270000</v>
      </c>
      <c r="I14" s="30">
        <f t="shared" ref="I14:I20" si="3">D14-H14</f>
        <v>0</v>
      </c>
      <c r="J14" s="33" t="s">
        <v>67</v>
      </c>
    </row>
    <row r="15" spans="1:10" s="1" customFormat="1" ht="123.6" customHeight="1" x14ac:dyDescent="0.25">
      <c r="B15" s="2"/>
      <c r="C15" s="2" t="s">
        <v>6</v>
      </c>
      <c r="D15" s="2">
        <v>270000</v>
      </c>
      <c r="E15" s="7">
        <v>71053</v>
      </c>
      <c r="F15" s="7">
        <v>90000</v>
      </c>
      <c r="G15" s="58">
        <v>108947</v>
      </c>
      <c r="H15" s="7">
        <f t="shared" si="2"/>
        <v>270000</v>
      </c>
      <c r="I15" s="2">
        <f t="shared" si="3"/>
        <v>0</v>
      </c>
      <c r="J15" s="24" t="s">
        <v>68</v>
      </c>
    </row>
    <row r="16" spans="1:10" s="1" customFormat="1" ht="243.6" customHeight="1" x14ac:dyDescent="0.25">
      <c r="B16" s="2"/>
      <c r="C16" s="2" t="s">
        <v>7</v>
      </c>
      <c r="D16" s="2">
        <v>270000</v>
      </c>
      <c r="E16" s="7">
        <v>71053</v>
      </c>
      <c r="F16" s="29">
        <v>97475.38</v>
      </c>
      <c r="G16" s="59">
        <v>101472</v>
      </c>
      <c r="H16" s="29">
        <f t="shared" si="2"/>
        <v>270000.38</v>
      </c>
      <c r="I16" s="30">
        <f t="shared" si="3"/>
        <v>-0.38000000000465661</v>
      </c>
      <c r="J16" s="24" t="s">
        <v>69</v>
      </c>
    </row>
    <row r="17" spans="2:11" s="1" customFormat="1" ht="122.4" customHeight="1" x14ac:dyDescent="0.25">
      <c r="B17" s="2"/>
      <c r="C17" s="2" t="s">
        <v>8</v>
      </c>
      <c r="D17" s="2">
        <v>270000</v>
      </c>
      <c r="E17" s="7">
        <v>71053</v>
      </c>
      <c r="F17" s="7">
        <v>90000</v>
      </c>
      <c r="G17" s="25">
        <v>108947</v>
      </c>
      <c r="H17" s="7">
        <f t="shared" si="2"/>
        <v>270000</v>
      </c>
      <c r="I17" s="2">
        <f t="shared" si="3"/>
        <v>0</v>
      </c>
      <c r="J17" s="24" t="s">
        <v>70</v>
      </c>
    </row>
    <row r="18" spans="2:11" s="1" customFormat="1" ht="82.2" customHeight="1" x14ac:dyDescent="0.25">
      <c r="B18" s="2"/>
      <c r="C18" s="2" t="s">
        <v>9</v>
      </c>
      <c r="D18" s="2">
        <v>206505</v>
      </c>
      <c r="E18" s="7">
        <v>68828</v>
      </c>
      <c r="F18" s="29">
        <v>68827.5</v>
      </c>
      <c r="G18" s="58">
        <v>68849.119999999995</v>
      </c>
      <c r="H18" s="29">
        <f t="shared" si="2"/>
        <v>206504.62</v>
      </c>
      <c r="I18" s="51">
        <f t="shared" si="3"/>
        <v>0.38000000000465661</v>
      </c>
      <c r="J18" s="33" t="s">
        <v>71</v>
      </c>
    </row>
    <row r="19" spans="2:11" s="1" customFormat="1" ht="50.4" customHeight="1" x14ac:dyDescent="0.25">
      <c r="B19" s="2"/>
      <c r="C19" s="2" t="s">
        <v>10</v>
      </c>
      <c r="D19" s="2">
        <v>10800</v>
      </c>
      <c r="E19" s="7">
        <v>4264</v>
      </c>
      <c r="F19" s="7">
        <v>5400</v>
      </c>
      <c r="G19" s="25">
        <v>1136</v>
      </c>
      <c r="H19" s="7">
        <f t="shared" si="2"/>
        <v>10800</v>
      </c>
      <c r="I19" s="32">
        <f t="shared" si="3"/>
        <v>0</v>
      </c>
      <c r="J19" s="33" t="s">
        <v>65</v>
      </c>
    </row>
    <row r="20" spans="2:11" s="26" customFormat="1" ht="29.4" customHeight="1" x14ac:dyDescent="0.25">
      <c r="B20" s="4"/>
      <c r="C20" s="4" t="s">
        <v>11</v>
      </c>
      <c r="D20" s="4">
        <v>35445</v>
      </c>
      <c r="E20" s="25">
        <v>12900</v>
      </c>
      <c r="F20" s="25">
        <v>7500</v>
      </c>
      <c r="G20" s="48">
        <v>15045</v>
      </c>
      <c r="H20" s="7">
        <f t="shared" si="2"/>
        <v>35445</v>
      </c>
      <c r="I20" s="35">
        <f t="shared" si="3"/>
        <v>0</v>
      </c>
      <c r="J20" s="43" t="s">
        <v>73</v>
      </c>
    </row>
    <row r="21" spans="2:11" s="1" customFormat="1" ht="39.6" x14ac:dyDescent="0.25">
      <c r="B21" s="2"/>
      <c r="C21" s="2" t="s">
        <v>12</v>
      </c>
      <c r="D21" s="2">
        <f>D22+D24+D23</f>
        <v>81750</v>
      </c>
      <c r="E21" s="2">
        <f>E22+E24+E23</f>
        <v>40000</v>
      </c>
      <c r="F21" s="2">
        <f>F22+F24+F23</f>
        <v>21750</v>
      </c>
      <c r="G21" s="25">
        <f>G22+G23+G24</f>
        <v>20000</v>
      </c>
      <c r="H21" s="2">
        <f>H22+H24+H23</f>
        <v>81750</v>
      </c>
      <c r="I21" s="2">
        <f t="shared" ref="I21:I26" si="4">D21-H21</f>
        <v>0</v>
      </c>
      <c r="J21" s="18"/>
    </row>
    <row r="22" spans="2:11" s="1" customFormat="1" ht="52.8" customHeight="1" x14ac:dyDescent="0.25">
      <c r="B22" s="2"/>
      <c r="C22" s="2" t="s">
        <v>13</v>
      </c>
      <c r="D22" s="2">
        <v>51750</v>
      </c>
      <c r="E22" s="25">
        <v>30000</v>
      </c>
      <c r="F22" s="25">
        <v>21750</v>
      </c>
      <c r="G22" s="25"/>
      <c r="H22" s="2">
        <f>E22+F22</f>
        <v>51750</v>
      </c>
      <c r="I22" s="34">
        <f t="shared" si="4"/>
        <v>0</v>
      </c>
      <c r="J22" s="38"/>
    </row>
    <row r="23" spans="2:11" s="1" customFormat="1" ht="63" customHeight="1" x14ac:dyDescent="0.25">
      <c r="B23" s="2"/>
      <c r="C23" s="2" t="s">
        <v>14</v>
      </c>
      <c r="D23" s="2">
        <v>20000</v>
      </c>
      <c r="E23" s="7"/>
      <c r="F23" s="7"/>
      <c r="G23" s="25">
        <v>20000</v>
      </c>
      <c r="H23" s="2">
        <f>E23+F23+G23</f>
        <v>20000</v>
      </c>
      <c r="I23" s="32">
        <f t="shared" si="4"/>
        <v>0</v>
      </c>
      <c r="J23" s="33" t="s">
        <v>86</v>
      </c>
    </row>
    <row r="24" spans="2:11" s="1" customFormat="1" ht="46.2" customHeight="1" x14ac:dyDescent="0.25">
      <c r="B24" s="2"/>
      <c r="C24" s="2" t="s">
        <v>15</v>
      </c>
      <c r="D24" s="2">
        <v>10000</v>
      </c>
      <c r="E24" s="25">
        <v>10000</v>
      </c>
      <c r="F24" s="25"/>
      <c r="G24" s="25"/>
      <c r="H24" s="2">
        <f>E24</f>
        <v>10000</v>
      </c>
      <c r="I24" s="2">
        <f t="shared" si="4"/>
        <v>0</v>
      </c>
      <c r="J24" s="24"/>
    </row>
    <row r="25" spans="2:11" s="1" customFormat="1" ht="20.399999999999999" customHeight="1" x14ac:dyDescent="0.25">
      <c r="B25" s="2"/>
      <c r="C25" s="2" t="s">
        <v>16</v>
      </c>
      <c r="D25" s="2">
        <f>D26</f>
        <v>10000</v>
      </c>
      <c r="E25" s="7"/>
      <c r="F25" s="7"/>
      <c r="G25" s="25">
        <f>G26</f>
        <v>10000</v>
      </c>
      <c r="H25" s="30">
        <f>E25+F25+G25</f>
        <v>10000</v>
      </c>
      <c r="I25" s="51">
        <f t="shared" si="4"/>
        <v>0</v>
      </c>
      <c r="J25" s="18"/>
    </row>
    <row r="26" spans="2:11" s="1" customFormat="1" ht="150" customHeight="1" x14ac:dyDescent="0.25">
      <c r="B26" s="2"/>
      <c r="C26" s="2" t="s">
        <v>17</v>
      </c>
      <c r="D26" s="2">
        <v>10000</v>
      </c>
      <c r="E26" s="7" t="s">
        <v>61</v>
      </c>
      <c r="F26" s="7"/>
      <c r="G26" s="25">
        <v>10000</v>
      </c>
      <c r="H26" s="30">
        <v>10000</v>
      </c>
      <c r="I26" s="30">
        <f t="shared" si="4"/>
        <v>0</v>
      </c>
      <c r="J26" s="44" t="s">
        <v>85</v>
      </c>
    </row>
    <row r="27" spans="2:11" s="1" customFormat="1" ht="13.2" x14ac:dyDescent="0.25">
      <c r="B27" s="8">
        <v>2</v>
      </c>
      <c r="C27" s="2" t="s">
        <v>18</v>
      </c>
      <c r="D27" s="2">
        <f>D28</f>
        <v>542000</v>
      </c>
      <c r="E27" s="7"/>
      <c r="F27" s="7"/>
      <c r="G27" s="25">
        <f>G28</f>
        <v>542000</v>
      </c>
      <c r="H27" s="2">
        <v>542000</v>
      </c>
      <c r="I27" s="2">
        <f t="shared" ref="I27" si="5">I28</f>
        <v>0</v>
      </c>
      <c r="J27" s="18"/>
    </row>
    <row r="28" spans="2:11" s="1" customFormat="1" ht="40.200000000000003" customHeight="1" x14ac:dyDescent="0.25">
      <c r="B28" s="2"/>
      <c r="C28" s="2" t="s">
        <v>44</v>
      </c>
      <c r="D28" s="2">
        <v>542000</v>
      </c>
      <c r="E28" s="7"/>
      <c r="F28" s="7"/>
      <c r="G28" s="25">
        <v>542000</v>
      </c>
      <c r="H28" s="2">
        <f>E28+F28+G28</f>
        <v>542000</v>
      </c>
      <c r="I28" s="2">
        <f>D28-H28</f>
        <v>0</v>
      </c>
      <c r="J28" s="46" t="s">
        <v>84</v>
      </c>
      <c r="K28" s="26"/>
    </row>
    <row r="29" spans="2:11" s="1" customFormat="1" ht="17.399999999999999" customHeight="1" x14ac:dyDescent="0.25">
      <c r="B29" s="8">
        <v>3</v>
      </c>
      <c r="C29" s="3" t="s">
        <v>19</v>
      </c>
      <c r="D29" s="2">
        <f>D30+D40+D51+D59+D71</f>
        <v>3183500</v>
      </c>
      <c r="E29" s="2">
        <f>E30+E40+E51+E59+E71</f>
        <v>440000</v>
      </c>
      <c r="F29" s="2">
        <f>F30+F40+F51+F59+F71</f>
        <v>774300</v>
      </c>
      <c r="G29" s="25">
        <f>G30+G40+G51+G59+G71</f>
        <v>1969200</v>
      </c>
      <c r="H29" s="2">
        <f t="shared" ref="H29" si="6">H30+H40+H51+H59+H71</f>
        <v>3183500</v>
      </c>
      <c r="I29" s="2">
        <f>I30+I40+I51+I59+I71</f>
        <v>0</v>
      </c>
      <c r="J29" s="18"/>
    </row>
    <row r="30" spans="2:11" s="1" customFormat="1" ht="31.2" customHeight="1" x14ac:dyDescent="0.25">
      <c r="B30" s="2"/>
      <c r="C30" s="2" t="s">
        <v>20</v>
      </c>
      <c r="D30" s="2">
        <f>D31</f>
        <v>930000</v>
      </c>
      <c r="E30" s="2">
        <f t="shared" ref="E30:H30" si="7">E31</f>
        <v>360000</v>
      </c>
      <c r="F30" s="2">
        <f t="shared" si="7"/>
        <v>289600</v>
      </c>
      <c r="G30" s="25">
        <f t="shared" si="7"/>
        <v>280400</v>
      </c>
      <c r="H30" s="2">
        <f t="shared" si="7"/>
        <v>930000</v>
      </c>
      <c r="I30" s="2">
        <f t="shared" ref="I30" si="8">I31</f>
        <v>0</v>
      </c>
      <c r="J30" s="18"/>
    </row>
    <row r="31" spans="2:11" s="1" customFormat="1" ht="31.2" customHeight="1" x14ac:dyDescent="0.25">
      <c r="B31" s="2"/>
      <c r="C31" s="2" t="s">
        <v>21</v>
      </c>
      <c r="D31" s="2">
        <f>D32+D33+D34+D37+D38+D39</f>
        <v>930000</v>
      </c>
      <c r="E31" s="2">
        <f t="shared" ref="E31" si="9">E32+E33+E34+E37+E38+E39</f>
        <v>360000</v>
      </c>
      <c r="F31" s="2">
        <f>F32+F33+F34+F37+F38+F39</f>
        <v>289600</v>
      </c>
      <c r="G31" s="25">
        <f>G32+G33+G34+G37+G38+G39</f>
        <v>280400</v>
      </c>
      <c r="H31" s="2">
        <f>H32+H33+H34+H37+H38+H39</f>
        <v>930000</v>
      </c>
      <c r="I31" s="2">
        <f>D31-H31</f>
        <v>0</v>
      </c>
      <c r="J31" s="18"/>
    </row>
    <row r="32" spans="2:11" s="1" customFormat="1" ht="91.2" customHeight="1" x14ac:dyDescent="0.25">
      <c r="B32" s="2"/>
      <c r="C32" s="2" t="s">
        <v>22</v>
      </c>
      <c r="D32" s="2">
        <v>100000</v>
      </c>
      <c r="E32" s="4"/>
      <c r="F32" s="35">
        <v>39600</v>
      </c>
      <c r="G32" s="48">
        <v>60400</v>
      </c>
      <c r="H32" s="32">
        <f t="shared" ref="H32:H39" si="10">E32+F32+G32</f>
        <v>100000</v>
      </c>
      <c r="I32" s="32">
        <f>D32-H32</f>
        <v>0</v>
      </c>
      <c r="J32" s="39" t="s">
        <v>83</v>
      </c>
      <c r="K32" s="47"/>
    </row>
    <row r="33" spans="1:11" s="1" customFormat="1" ht="137.4" customHeight="1" x14ac:dyDescent="0.25">
      <c r="B33" s="2"/>
      <c r="C33" s="4" t="s">
        <v>45</v>
      </c>
      <c r="D33" s="2">
        <v>315000</v>
      </c>
      <c r="E33" s="4">
        <v>140000</v>
      </c>
      <c r="F33" s="4">
        <v>70000</v>
      </c>
      <c r="G33" s="25">
        <v>105000</v>
      </c>
      <c r="H33" s="32">
        <f t="shared" si="10"/>
        <v>315000</v>
      </c>
      <c r="I33" s="2">
        <f>D33-H33</f>
        <v>0</v>
      </c>
      <c r="J33" s="33" t="s">
        <v>95</v>
      </c>
      <c r="K33" s="47"/>
    </row>
    <row r="34" spans="1:11" s="1" customFormat="1" ht="37.200000000000003" customHeight="1" x14ac:dyDescent="0.25">
      <c r="B34" s="2"/>
      <c r="C34" s="2" t="s">
        <v>23</v>
      </c>
      <c r="D34" s="2">
        <f>D35+D36</f>
        <v>220000</v>
      </c>
      <c r="E34" s="2">
        <f t="shared" ref="E34:F34" si="11">E35+E36</f>
        <v>120000</v>
      </c>
      <c r="F34" s="2">
        <f t="shared" si="11"/>
        <v>100000</v>
      </c>
      <c r="G34" s="25"/>
      <c r="H34" s="32">
        <f t="shared" si="10"/>
        <v>220000</v>
      </c>
      <c r="I34" s="2">
        <f>I35+I36</f>
        <v>0</v>
      </c>
      <c r="J34" s="18"/>
    </row>
    <row r="35" spans="1:11" s="1" customFormat="1" ht="55.8" customHeight="1" x14ac:dyDescent="0.25">
      <c r="B35" s="2"/>
      <c r="C35" s="2" t="s">
        <v>24</v>
      </c>
      <c r="D35" s="2">
        <v>20000</v>
      </c>
      <c r="E35" s="2">
        <v>20000</v>
      </c>
      <c r="F35" s="2"/>
      <c r="G35" s="25"/>
      <c r="H35" s="32">
        <f t="shared" si="10"/>
        <v>20000</v>
      </c>
      <c r="I35" s="2">
        <f>D35-H35</f>
        <v>0</v>
      </c>
      <c r="J35" s="24"/>
    </row>
    <row r="36" spans="1:11" s="1" customFormat="1" ht="40.799999999999997" customHeight="1" x14ac:dyDescent="0.25">
      <c r="A36" s="5"/>
      <c r="B36" s="2"/>
      <c r="C36" s="2" t="s">
        <v>46</v>
      </c>
      <c r="D36" s="2">
        <v>200000</v>
      </c>
      <c r="E36" s="2">
        <v>100000</v>
      </c>
      <c r="F36" s="2">
        <v>100000</v>
      </c>
      <c r="G36" s="25"/>
      <c r="H36" s="32">
        <f t="shared" si="10"/>
        <v>200000</v>
      </c>
      <c r="I36" s="2">
        <f>D36-H36</f>
        <v>0</v>
      </c>
      <c r="J36" s="24"/>
    </row>
    <row r="37" spans="1:11" s="1" customFormat="1" ht="79.8" customHeight="1" x14ac:dyDescent="0.25">
      <c r="B37" s="2"/>
      <c r="C37" s="2" t="s">
        <v>25</v>
      </c>
      <c r="D37" s="2">
        <v>30000</v>
      </c>
      <c r="E37" s="4"/>
      <c r="F37" s="4">
        <v>15000</v>
      </c>
      <c r="G37" s="48">
        <v>15000</v>
      </c>
      <c r="H37" s="32">
        <f t="shared" si="10"/>
        <v>30000</v>
      </c>
      <c r="I37" s="2">
        <f>D37-H37</f>
        <v>0</v>
      </c>
      <c r="J37" s="28" t="s">
        <v>82</v>
      </c>
    </row>
    <row r="38" spans="1:11" s="1" customFormat="1" ht="43.2" customHeight="1" x14ac:dyDescent="0.25">
      <c r="B38" s="2"/>
      <c r="C38" s="2" t="s">
        <v>26</v>
      </c>
      <c r="D38" s="2">
        <v>65000</v>
      </c>
      <c r="E38" s="2"/>
      <c r="F38" s="4">
        <v>65000</v>
      </c>
      <c r="G38" s="25"/>
      <c r="H38" s="32">
        <f t="shared" si="10"/>
        <v>65000</v>
      </c>
      <c r="I38" s="2">
        <f>D38-H38</f>
        <v>0</v>
      </c>
      <c r="J38" s="28"/>
      <c r="K38" s="26"/>
    </row>
    <row r="39" spans="1:11" s="1" customFormat="1" ht="52.2" customHeight="1" x14ac:dyDescent="0.25">
      <c r="B39" s="2"/>
      <c r="C39" s="2" t="s">
        <v>26</v>
      </c>
      <c r="D39" s="2">
        <v>200000</v>
      </c>
      <c r="E39" s="2">
        <v>100000</v>
      </c>
      <c r="F39" s="2"/>
      <c r="G39" s="25">
        <v>100000</v>
      </c>
      <c r="H39" s="32">
        <f t="shared" si="10"/>
        <v>200000</v>
      </c>
      <c r="I39" s="2">
        <f>D39-H39</f>
        <v>0</v>
      </c>
      <c r="J39" s="33" t="s">
        <v>81</v>
      </c>
    </row>
    <row r="40" spans="1:11" s="1" customFormat="1" ht="33" customHeight="1" x14ac:dyDescent="0.25">
      <c r="B40" s="2"/>
      <c r="C40" s="2" t="s">
        <v>50</v>
      </c>
      <c r="D40" s="2">
        <f>D41</f>
        <v>675000</v>
      </c>
      <c r="E40" s="2">
        <f t="shared" ref="E40:I40" si="12">E41</f>
        <v>0</v>
      </c>
      <c r="F40" s="2">
        <f t="shared" si="12"/>
        <v>309200</v>
      </c>
      <c r="G40" s="25">
        <f t="shared" si="12"/>
        <v>365800</v>
      </c>
      <c r="H40" s="2">
        <f t="shared" si="12"/>
        <v>675000</v>
      </c>
      <c r="I40" s="2">
        <f t="shared" si="12"/>
        <v>0</v>
      </c>
      <c r="J40" s="18"/>
    </row>
    <row r="41" spans="1:11" s="1" customFormat="1" ht="31.2" customHeight="1" x14ac:dyDescent="0.25">
      <c r="B41" s="2"/>
      <c r="C41" s="2" t="s">
        <v>21</v>
      </c>
      <c r="D41" s="2">
        <f>D42+D43+D49+D50</f>
        <v>675000</v>
      </c>
      <c r="E41" s="2">
        <f>E42+E43+E49+E50</f>
        <v>0</v>
      </c>
      <c r="F41" s="2">
        <f>F42+F43+F49+F50</f>
        <v>309200</v>
      </c>
      <c r="G41" s="25">
        <f>G42+G43+G49+G50</f>
        <v>365800</v>
      </c>
      <c r="H41" s="2">
        <f>H42+H43+H49+H50</f>
        <v>675000</v>
      </c>
      <c r="I41" s="2">
        <f>D41-H41</f>
        <v>0</v>
      </c>
      <c r="J41" s="18"/>
    </row>
    <row r="42" spans="1:11" s="1" customFormat="1" ht="151.80000000000001" customHeight="1" x14ac:dyDescent="0.25">
      <c r="B42" s="2"/>
      <c r="C42" s="2" t="s">
        <v>27</v>
      </c>
      <c r="D42" s="2">
        <v>200000</v>
      </c>
      <c r="E42" s="2"/>
      <c r="F42" s="35">
        <v>79200</v>
      </c>
      <c r="G42" s="48">
        <v>120800</v>
      </c>
      <c r="H42" s="35">
        <f>E42+F42+G42</f>
        <v>200000</v>
      </c>
      <c r="I42" s="2">
        <f>D42-H42</f>
        <v>0</v>
      </c>
      <c r="J42" s="39" t="s">
        <v>79</v>
      </c>
      <c r="K42" s="50"/>
    </row>
    <row r="43" spans="1:11" s="1" customFormat="1" ht="46.8" customHeight="1" x14ac:dyDescent="0.25">
      <c r="B43" s="2"/>
      <c r="C43" s="2" t="s">
        <v>28</v>
      </c>
      <c r="D43" s="2">
        <f>D44++D45+D46+D47+D48</f>
        <v>45000</v>
      </c>
      <c r="E43" s="2">
        <f t="shared" ref="E43:H43" si="13">E44++E45+E46+E47+E48</f>
        <v>0</v>
      </c>
      <c r="F43" s="2">
        <f t="shared" si="13"/>
        <v>0</v>
      </c>
      <c r="G43" s="4">
        <f t="shared" si="13"/>
        <v>45000</v>
      </c>
      <c r="H43" s="2">
        <f t="shared" si="13"/>
        <v>45000</v>
      </c>
      <c r="I43" s="2">
        <f>I44++I45+I46+I47+I48</f>
        <v>0</v>
      </c>
      <c r="J43" s="18"/>
    </row>
    <row r="44" spans="1:11" s="1" customFormat="1" ht="15" customHeight="1" x14ac:dyDescent="0.25">
      <c r="B44" s="2"/>
      <c r="C44" s="2" t="s">
        <v>29</v>
      </c>
      <c r="D44" s="2">
        <v>16000</v>
      </c>
      <c r="E44" s="2"/>
      <c r="F44" s="2"/>
      <c r="G44" s="25">
        <v>16000</v>
      </c>
      <c r="H44" s="2">
        <f>E44+F44+G44</f>
        <v>16000</v>
      </c>
      <c r="I44" s="2">
        <f>D44-H44</f>
        <v>0</v>
      </c>
      <c r="J44" s="70" t="s">
        <v>80</v>
      </c>
    </row>
    <row r="45" spans="1:11" s="1" customFormat="1" ht="14.4" customHeight="1" x14ac:dyDescent="0.25">
      <c r="B45" s="2"/>
      <c r="C45" s="2" t="s">
        <v>30</v>
      </c>
      <c r="D45" s="2">
        <v>2000</v>
      </c>
      <c r="E45" s="2"/>
      <c r="F45" s="2"/>
      <c r="G45" s="25">
        <v>2000</v>
      </c>
      <c r="H45" s="2">
        <f t="shared" ref="H45:H48" si="14">E45+F45+G45</f>
        <v>2000</v>
      </c>
      <c r="I45" s="2">
        <f t="shared" ref="I45:I48" si="15">D45-H45</f>
        <v>0</v>
      </c>
      <c r="J45" s="71"/>
      <c r="K45" s="26"/>
    </row>
    <row r="46" spans="1:11" s="1" customFormat="1" ht="15" customHeight="1" x14ac:dyDescent="0.25">
      <c r="B46" s="2"/>
      <c r="C46" s="2" t="s">
        <v>31</v>
      </c>
      <c r="D46" s="2">
        <v>10000</v>
      </c>
      <c r="E46" s="2"/>
      <c r="F46" s="2"/>
      <c r="G46" s="25">
        <v>10000</v>
      </c>
      <c r="H46" s="2">
        <f t="shared" si="14"/>
        <v>10000</v>
      </c>
      <c r="I46" s="2">
        <f t="shared" si="15"/>
        <v>0</v>
      </c>
      <c r="J46" s="71"/>
    </row>
    <row r="47" spans="1:11" s="1" customFormat="1" ht="17.399999999999999" customHeight="1" x14ac:dyDescent="0.25">
      <c r="B47" s="2"/>
      <c r="C47" s="2" t="s">
        <v>32</v>
      </c>
      <c r="D47" s="2">
        <v>2000</v>
      </c>
      <c r="E47" s="2"/>
      <c r="F47" s="2"/>
      <c r="G47" s="25">
        <v>2000</v>
      </c>
      <c r="H47" s="2">
        <f t="shared" si="14"/>
        <v>2000</v>
      </c>
      <c r="I47" s="2">
        <f t="shared" si="15"/>
        <v>0</v>
      </c>
      <c r="J47" s="71"/>
    </row>
    <row r="48" spans="1:11" s="1" customFormat="1" ht="14.4" customHeight="1" x14ac:dyDescent="0.25">
      <c r="B48" s="2"/>
      <c r="C48" s="2" t="s">
        <v>33</v>
      </c>
      <c r="D48" s="2">
        <v>15000</v>
      </c>
      <c r="E48" s="2"/>
      <c r="F48" s="2"/>
      <c r="G48" s="25">
        <v>15000</v>
      </c>
      <c r="H48" s="2">
        <f t="shared" si="14"/>
        <v>15000</v>
      </c>
      <c r="I48" s="2">
        <f t="shared" si="15"/>
        <v>0</v>
      </c>
      <c r="J48" s="72"/>
    </row>
    <row r="49" spans="1:11" s="1" customFormat="1" ht="59.4" customHeight="1" x14ac:dyDescent="0.25">
      <c r="B49" s="2"/>
      <c r="C49" s="2" t="s">
        <v>34</v>
      </c>
      <c r="D49" s="2">
        <v>30000</v>
      </c>
      <c r="E49" s="2"/>
      <c r="F49" s="4">
        <v>30000</v>
      </c>
      <c r="G49" s="25"/>
      <c r="H49" s="2">
        <f>E49+F49</f>
        <v>30000</v>
      </c>
      <c r="I49" s="2">
        <f>D49-H49</f>
        <v>0</v>
      </c>
      <c r="J49" s="39"/>
    </row>
    <row r="50" spans="1:11" s="1" customFormat="1" ht="107.4" customHeight="1" x14ac:dyDescent="0.25">
      <c r="B50" s="2"/>
      <c r="C50" s="2" t="s">
        <v>26</v>
      </c>
      <c r="D50" s="2">
        <v>400000</v>
      </c>
      <c r="E50" s="2"/>
      <c r="F50" s="4">
        <v>200000</v>
      </c>
      <c r="G50" s="48">
        <v>200000</v>
      </c>
      <c r="H50" s="2">
        <f>E50+F50+G50</f>
        <v>400000</v>
      </c>
      <c r="I50" s="2">
        <f>D50-H50</f>
        <v>0</v>
      </c>
      <c r="J50" s="28" t="s">
        <v>72</v>
      </c>
      <c r="K50" s="47"/>
    </row>
    <row r="51" spans="1:11" s="1" customFormat="1" ht="43.95" customHeight="1" x14ac:dyDescent="0.25">
      <c r="A51" s="5"/>
      <c r="B51" s="2"/>
      <c r="C51" s="2" t="s">
        <v>47</v>
      </c>
      <c r="D51" s="2">
        <f>D52</f>
        <v>1045000</v>
      </c>
      <c r="E51" s="2">
        <f t="shared" ref="E51:G51" si="16">E52</f>
        <v>80000</v>
      </c>
      <c r="F51" s="2">
        <f t="shared" si="16"/>
        <v>50000</v>
      </c>
      <c r="G51" s="25">
        <f t="shared" si="16"/>
        <v>915000</v>
      </c>
      <c r="H51" s="2">
        <f>E51+F51+G51</f>
        <v>1045000</v>
      </c>
      <c r="I51" s="2">
        <f>I52</f>
        <v>0</v>
      </c>
      <c r="J51" s="18"/>
    </row>
    <row r="52" spans="1:11" s="1" customFormat="1" ht="32.4" customHeight="1" x14ac:dyDescent="0.25">
      <c r="A52" s="5"/>
      <c r="B52" s="2"/>
      <c r="C52" s="2" t="s">
        <v>21</v>
      </c>
      <c r="D52" s="2">
        <f>D53+D57+D58</f>
        <v>1045000</v>
      </c>
      <c r="E52" s="2">
        <f t="shared" ref="E52:F52" si="17">E53+E57+E58</f>
        <v>80000</v>
      </c>
      <c r="F52" s="2">
        <f t="shared" si="17"/>
        <v>50000</v>
      </c>
      <c r="G52" s="25">
        <f>G53+G57+G58</f>
        <v>915000</v>
      </c>
      <c r="H52" s="2">
        <f>H53+H57+H58</f>
        <v>1045000</v>
      </c>
      <c r="I52" s="2">
        <f>D52-H52</f>
        <v>0</v>
      </c>
      <c r="J52" s="18"/>
    </row>
    <row r="53" spans="1:11" s="1" customFormat="1" ht="58.8" customHeight="1" x14ac:dyDescent="0.25">
      <c r="A53" s="5"/>
      <c r="B53" s="6"/>
      <c r="C53" s="2" t="s">
        <v>39</v>
      </c>
      <c r="D53" s="2">
        <f>D54+D55+D56</f>
        <v>920000</v>
      </c>
      <c r="E53" s="2">
        <f t="shared" ref="E53:G53" si="18">E54+E55+E56</f>
        <v>80000</v>
      </c>
      <c r="F53" s="2">
        <f t="shared" si="18"/>
        <v>0</v>
      </c>
      <c r="G53" s="25">
        <f t="shared" si="18"/>
        <v>840000</v>
      </c>
      <c r="H53" s="2">
        <f>H54+H55+H56</f>
        <v>920000</v>
      </c>
      <c r="I53" s="2">
        <f>I54+I55+I56</f>
        <v>0</v>
      </c>
      <c r="J53" s="44"/>
    </row>
    <row r="54" spans="1:11" s="1" customFormat="1" ht="56.4" customHeight="1" x14ac:dyDescent="0.25">
      <c r="A54" s="5"/>
      <c r="B54" s="6"/>
      <c r="C54" s="2" t="s">
        <v>40</v>
      </c>
      <c r="D54" s="2">
        <v>200000</v>
      </c>
      <c r="E54" s="2"/>
      <c r="F54" s="2"/>
      <c r="G54" s="25">
        <v>200000</v>
      </c>
      <c r="H54" s="2">
        <f>E54+F54+G54</f>
        <v>200000</v>
      </c>
      <c r="I54" s="2">
        <f>D54-H54</f>
        <v>0</v>
      </c>
      <c r="J54" s="44" t="s">
        <v>74</v>
      </c>
    </row>
    <row r="55" spans="1:11" s="1" customFormat="1" ht="44.4" customHeight="1" x14ac:dyDescent="0.25">
      <c r="A55" s="5"/>
      <c r="B55" s="6"/>
      <c r="C55" s="2" t="s">
        <v>41</v>
      </c>
      <c r="D55" s="2">
        <v>540000</v>
      </c>
      <c r="E55" s="2"/>
      <c r="F55" s="2"/>
      <c r="G55" s="25">
        <v>540000</v>
      </c>
      <c r="H55" s="2">
        <f>E55+F55+G55</f>
        <v>540000</v>
      </c>
      <c r="I55" s="2">
        <f>D55-H55</f>
        <v>0</v>
      </c>
      <c r="J55" s="44" t="s">
        <v>75</v>
      </c>
    </row>
    <row r="56" spans="1:11" s="1" customFormat="1" ht="57.6" customHeight="1" x14ac:dyDescent="0.25">
      <c r="A56" s="5"/>
      <c r="B56" s="6"/>
      <c r="C56" s="2" t="s">
        <v>42</v>
      </c>
      <c r="D56" s="2">
        <v>180000</v>
      </c>
      <c r="E56" s="2">
        <v>80000</v>
      </c>
      <c r="F56" s="2"/>
      <c r="G56" s="25">
        <v>100000</v>
      </c>
      <c r="H56" s="2">
        <f>E56+F56+G56</f>
        <v>180000</v>
      </c>
      <c r="I56" s="2">
        <f>D56-H56</f>
        <v>0</v>
      </c>
      <c r="J56" s="46" t="s">
        <v>76</v>
      </c>
    </row>
    <row r="57" spans="1:11" s="1" customFormat="1" ht="58.2" customHeight="1" x14ac:dyDescent="0.25">
      <c r="A57" s="5"/>
      <c r="B57" s="2"/>
      <c r="C57" s="2" t="s">
        <v>36</v>
      </c>
      <c r="D57" s="2">
        <v>25000</v>
      </c>
      <c r="E57" s="2"/>
      <c r="F57" s="2"/>
      <c r="G57" s="25">
        <v>25000</v>
      </c>
      <c r="H57" s="2">
        <f>E57+F57+G57</f>
        <v>25000</v>
      </c>
      <c r="I57" s="2">
        <f>D57-H57</f>
        <v>0</v>
      </c>
      <c r="J57" s="46" t="s">
        <v>77</v>
      </c>
      <c r="K57" s="26"/>
    </row>
    <row r="58" spans="1:11" s="1" customFormat="1" ht="54.6" customHeight="1" x14ac:dyDescent="0.25">
      <c r="A58" s="5"/>
      <c r="B58" s="2"/>
      <c r="C58" s="2" t="s">
        <v>38</v>
      </c>
      <c r="D58" s="2">
        <v>100000</v>
      </c>
      <c r="E58" s="2"/>
      <c r="F58" s="4">
        <v>50000</v>
      </c>
      <c r="G58" s="48">
        <v>50000</v>
      </c>
      <c r="H58" s="2">
        <f>E58+F58+G58</f>
        <v>100000</v>
      </c>
      <c r="I58" s="2">
        <f>D58-H58</f>
        <v>0</v>
      </c>
      <c r="J58" s="33" t="s">
        <v>78</v>
      </c>
      <c r="K58" s="47"/>
    </row>
    <row r="59" spans="1:11" s="1" customFormat="1" ht="57" customHeight="1" x14ac:dyDescent="0.25">
      <c r="A59" s="5"/>
      <c r="B59" s="2"/>
      <c r="C59" s="2" t="s">
        <v>48</v>
      </c>
      <c r="D59" s="2">
        <f>D60</f>
        <v>279500</v>
      </c>
      <c r="E59" s="2">
        <f t="shared" ref="E59:H59" si="19">E60</f>
        <v>0</v>
      </c>
      <c r="F59" s="2">
        <f t="shared" si="19"/>
        <v>75500</v>
      </c>
      <c r="G59" s="25">
        <f t="shared" si="19"/>
        <v>204000</v>
      </c>
      <c r="H59" s="2">
        <f t="shared" si="19"/>
        <v>279500</v>
      </c>
      <c r="I59" s="2">
        <f>I60</f>
        <v>0</v>
      </c>
      <c r="J59" s="18"/>
    </row>
    <row r="60" spans="1:11" s="1" customFormat="1" ht="31.8" customHeight="1" x14ac:dyDescent="0.25">
      <c r="A60" s="5"/>
      <c r="B60" s="2"/>
      <c r="C60" s="2" t="s">
        <v>21</v>
      </c>
      <c r="D60" s="2">
        <f>D61+D62+D68+D69+D70</f>
        <v>279500</v>
      </c>
      <c r="E60" s="2">
        <f t="shared" ref="E60:H60" si="20">E61+E62+E68+E69+E70</f>
        <v>0</v>
      </c>
      <c r="F60" s="2">
        <f>F61+F62+F68+F69+F70</f>
        <v>75500</v>
      </c>
      <c r="G60" s="25">
        <f>G61+G62+G68+G69+G70</f>
        <v>204000</v>
      </c>
      <c r="H60" s="2">
        <f t="shared" si="20"/>
        <v>279500</v>
      </c>
      <c r="I60" s="2">
        <f>D60-H60</f>
        <v>0</v>
      </c>
      <c r="J60" s="18"/>
    </row>
    <row r="61" spans="1:11" s="1" customFormat="1" ht="66" x14ac:dyDescent="0.25">
      <c r="A61" s="5"/>
      <c r="B61" s="2"/>
      <c r="C61" s="2" t="s">
        <v>35</v>
      </c>
      <c r="D61" s="2">
        <v>100000</v>
      </c>
      <c r="E61" s="2"/>
      <c r="F61" s="2"/>
      <c r="G61" s="48">
        <v>100000</v>
      </c>
      <c r="H61" s="2">
        <f>E61+F61+G61</f>
        <v>100000</v>
      </c>
      <c r="I61" s="2">
        <f>D61-H61</f>
        <v>0</v>
      </c>
      <c r="J61" s="46" t="s">
        <v>87</v>
      </c>
      <c r="K61" s="47"/>
    </row>
    <row r="62" spans="1:11" s="1" customFormat="1" ht="47.4" customHeight="1" x14ac:dyDescent="0.25">
      <c r="A62" s="5"/>
      <c r="B62" s="6"/>
      <c r="C62" s="2" t="s">
        <v>28</v>
      </c>
      <c r="D62" s="2">
        <f>D63+D64+D65+D66+D67</f>
        <v>24000</v>
      </c>
      <c r="E62" s="2">
        <f t="shared" ref="E62:H62" si="21">E63+E64+E65+E66+E67</f>
        <v>0</v>
      </c>
      <c r="F62" s="2">
        <f t="shared" si="21"/>
        <v>0</v>
      </c>
      <c r="G62" s="4">
        <f t="shared" si="21"/>
        <v>24000</v>
      </c>
      <c r="H62" s="2">
        <f t="shared" si="21"/>
        <v>24000</v>
      </c>
      <c r="I62" s="2">
        <f>I63+I64+I65+I66+I67</f>
        <v>0</v>
      </c>
      <c r="J62" s="18"/>
    </row>
    <row r="63" spans="1:11" s="1" customFormat="1" ht="13.2" x14ac:dyDescent="0.25">
      <c r="A63" s="5"/>
      <c r="B63" s="2"/>
      <c r="C63" s="2" t="s">
        <v>29</v>
      </c>
      <c r="D63" s="2">
        <v>8000</v>
      </c>
      <c r="E63" s="2"/>
      <c r="F63" s="2"/>
      <c r="G63" s="25">
        <v>8000</v>
      </c>
      <c r="H63" s="2">
        <f>E63+F63+G63</f>
        <v>8000</v>
      </c>
      <c r="I63" s="2">
        <f>D63-H63</f>
        <v>0</v>
      </c>
      <c r="J63" s="73" t="s">
        <v>88</v>
      </c>
    </row>
    <row r="64" spans="1:11" s="1" customFormat="1" ht="15" customHeight="1" x14ac:dyDescent="0.25">
      <c r="A64" s="5"/>
      <c r="B64" s="6"/>
      <c r="C64" s="2" t="s">
        <v>30</v>
      </c>
      <c r="D64" s="2">
        <v>1000</v>
      </c>
      <c r="E64" s="2"/>
      <c r="F64" s="2"/>
      <c r="G64" s="25">
        <v>1000</v>
      </c>
      <c r="H64" s="2">
        <f t="shared" ref="H64:H67" si="22">E64+F64+G64</f>
        <v>1000</v>
      </c>
      <c r="I64" s="2">
        <f t="shared" ref="I64:I67" si="23">D64-H64</f>
        <v>0</v>
      </c>
      <c r="J64" s="74"/>
    </row>
    <row r="65" spans="1:11" s="1" customFormat="1" ht="13.2" x14ac:dyDescent="0.25">
      <c r="A65" s="5"/>
      <c r="B65" s="2"/>
      <c r="C65" s="2" t="s">
        <v>31</v>
      </c>
      <c r="D65" s="2">
        <v>5000</v>
      </c>
      <c r="E65" s="2"/>
      <c r="F65" s="2"/>
      <c r="G65" s="25">
        <v>5000</v>
      </c>
      <c r="H65" s="2">
        <f t="shared" si="22"/>
        <v>5000</v>
      </c>
      <c r="I65" s="2">
        <f t="shared" si="23"/>
        <v>0</v>
      </c>
      <c r="J65" s="74"/>
    </row>
    <row r="66" spans="1:11" s="1" customFormat="1" ht="13.2" x14ac:dyDescent="0.25">
      <c r="A66" s="5"/>
      <c r="B66" s="2"/>
      <c r="C66" s="2" t="s">
        <v>32</v>
      </c>
      <c r="D66" s="2">
        <v>1000</v>
      </c>
      <c r="E66" s="2"/>
      <c r="F66" s="2"/>
      <c r="G66" s="25">
        <v>1000</v>
      </c>
      <c r="H66" s="2">
        <f t="shared" si="22"/>
        <v>1000</v>
      </c>
      <c r="I66" s="2">
        <f t="shared" si="23"/>
        <v>0</v>
      </c>
      <c r="J66" s="74"/>
    </row>
    <row r="67" spans="1:11" s="1" customFormat="1" ht="15" customHeight="1" x14ac:dyDescent="0.25">
      <c r="A67" s="5"/>
      <c r="B67" s="6"/>
      <c r="C67" s="2" t="s">
        <v>33</v>
      </c>
      <c r="D67" s="2">
        <v>9000</v>
      </c>
      <c r="E67" s="2"/>
      <c r="F67" s="2"/>
      <c r="G67" s="25">
        <v>9000</v>
      </c>
      <c r="H67" s="2">
        <f t="shared" si="22"/>
        <v>9000</v>
      </c>
      <c r="I67" s="2">
        <f t="shared" si="23"/>
        <v>0</v>
      </c>
      <c r="J67" s="75"/>
    </row>
    <row r="68" spans="1:11" s="1" customFormat="1" ht="52.8" customHeight="1" x14ac:dyDescent="0.25">
      <c r="A68" s="5"/>
      <c r="B68" s="2"/>
      <c r="C68" s="2" t="s">
        <v>36</v>
      </c>
      <c r="D68" s="2">
        <v>30000</v>
      </c>
      <c r="E68" s="2"/>
      <c r="F68" s="2"/>
      <c r="G68" s="48">
        <v>30000</v>
      </c>
      <c r="H68" s="2">
        <f>E68+F68+G68</f>
        <v>30000</v>
      </c>
      <c r="I68" s="2">
        <f>D68-H68</f>
        <v>0</v>
      </c>
      <c r="J68" s="33" t="s">
        <v>89</v>
      </c>
      <c r="K68" s="47"/>
    </row>
    <row r="69" spans="1:11" s="1" customFormat="1" ht="55.2" customHeight="1" x14ac:dyDescent="0.25">
      <c r="A69" s="5"/>
      <c r="B69" s="2"/>
      <c r="C69" s="2" t="s">
        <v>37</v>
      </c>
      <c r="D69" s="2">
        <v>25500</v>
      </c>
      <c r="E69" s="2"/>
      <c r="F69" s="4">
        <v>25500</v>
      </c>
      <c r="G69" s="25"/>
      <c r="H69" s="2">
        <f>E69+F69+G69</f>
        <v>25500</v>
      </c>
      <c r="I69" s="2">
        <f>D69-H69</f>
        <v>0</v>
      </c>
      <c r="J69" s="33"/>
    </row>
    <row r="70" spans="1:11" s="1" customFormat="1" ht="53.4" customHeight="1" x14ac:dyDescent="0.25">
      <c r="A70" s="5"/>
      <c r="B70" s="2"/>
      <c r="C70" s="2" t="s">
        <v>38</v>
      </c>
      <c r="D70" s="2">
        <v>100000</v>
      </c>
      <c r="E70" s="2"/>
      <c r="F70" s="4">
        <v>50000</v>
      </c>
      <c r="G70" s="25">
        <v>50000</v>
      </c>
      <c r="H70" s="2">
        <f>E70+F70+G70</f>
        <v>100000</v>
      </c>
      <c r="I70" s="2">
        <f>D70-H70</f>
        <v>0</v>
      </c>
      <c r="J70" s="33" t="s">
        <v>90</v>
      </c>
      <c r="K70" s="47"/>
    </row>
    <row r="71" spans="1:11" s="1" customFormat="1" ht="45.6" customHeight="1" x14ac:dyDescent="0.25">
      <c r="A71" s="5"/>
      <c r="B71" s="2"/>
      <c r="C71" s="2" t="s">
        <v>49</v>
      </c>
      <c r="D71" s="2">
        <f>D72</f>
        <v>254000</v>
      </c>
      <c r="E71" s="2">
        <f t="shared" ref="E71:H71" si="24">E72</f>
        <v>0</v>
      </c>
      <c r="F71" s="2">
        <f t="shared" si="24"/>
        <v>50000</v>
      </c>
      <c r="G71" s="25">
        <f t="shared" si="24"/>
        <v>204000</v>
      </c>
      <c r="H71" s="2">
        <f t="shared" si="24"/>
        <v>254000</v>
      </c>
      <c r="I71" s="2">
        <f>I72</f>
        <v>0</v>
      </c>
      <c r="J71" s="18"/>
    </row>
    <row r="72" spans="1:11" s="1" customFormat="1" ht="35.4" customHeight="1" x14ac:dyDescent="0.25">
      <c r="A72" s="5"/>
      <c r="B72" s="2"/>
      <c r="C72" s="2" t="s">
        <v>21</v>
      </c>
      <c r="D72" s="2">
        <f>D73+D74+D80+D81</f>
        <v>254000</v>
      </c>
      <c r="E72" s="2">
        <f>E73+E74+E80+E81</f>
        <v>0</v>
      </c>
      <c r="F72" s="2">
        <f>F73+F74+F80+F81</f>
        <v>50000</v>
      </c>
      <c r="G72" s="25">
        <f>G73+G74+G80+G81</f>
        <v>204000</v>
      </c>
      <c r="H72" s="2">
        <f>H73+H74+H80+H81</f>
        <v>254000</v>
      </c>
      <c r="I72" s="2">
        <f>D72-H72</f>
        <v>0</v>
      </c>
      <c r="J72" s="18"/>
    </row>
    <row r="73" spans="1:11" s="1" customFormat="1" ht="70.8" customHeight="1" x14ac:dyDescent="0.25">
      <c r="A73" s="5"/>
      <c r="B73" s="2"/>
      <c r="C73" s="2" t="s">
        <v>35</v>
      </c>
      <c r="D73" s="2">
        <v>100000</v>
      </c>
      <c r="E73" s="2"/>
      <c r="F73" s="2"/>
      <c r="G73" s="48">
        <v>100000</v>
      </c>
      <c r="H73" s="2">
        <f>E73+F73+G73</f>
        <v>100000</v>
      </c>
      <c r="I73" s="2">
        <f>D73-H73</f>
        <v>0</v>
      </c>
      <c r="J73" s="46" t="s">
        <v>91</v>
      </c>
      <c r="K73" s="47"/>
    </row>
    <row r="74" spans="1:11" s="1" customFormat="1" ht="43.8" customHeight="1" x14ac:dyDescent="0.25">
      <c r="A74" s="5"/>
      <c r="B74" s="6"/>
      <c r="C74" s="2" t="s">
        <v>28</v>
      </c>
      <c r="D74" s="2">
        <f>D75+D76+D77+D78+D79</f>
        <v>24000</v>
      </c>
      <c r="E74" s="2">
        <f t="shared" ref="E74:H74" si="25">E75+E76+E77+E78+E79</f>
        <v>0</v>
      </c>
      <c r="F74" s="2">
        <f t="shared" si="25"/>
        <v>0</v>
      </c>
      <c r="G74" s="4">
        <f>G75+G76+G77+G78+G79</f>
        <v>24000</v>
      </c>
      <c r="H74" s="2">
        <f t="shared" si="25"/>
        <v>24000</v>
      </c>
      <c r="I74" s="2">
        <f>I75+I76+I77+I78+I79</f>
        <v>0</v>
      </c>
      <c r="J74" s="18"/>
    </row>
    <row r="75" spans="1:11" s="1" customFormat="1" ht="13.2" x14ac:dyDescent="0.25">
      <c r="A75" s="5"/>
      <c r="B75" s="2"/>
      <c r="C75" s="2" t="s">
        <v>29</v>
      </c>
      <c r="D75" s="2">
        <v>8000</v>
      </c>
      <c r="E75" s="2"/>
      <c r="F75" s="2"/>
      <c r="G75" s="25">
        <v>8000</v>
      </c>
      <c r="H75" s="2">
        <f>E75+F75+G75</f>
        <v>8000</v>
      </c>
      <c r="I75" s="2">
        <f>D75-H75</f>
        <v>0</v>
      </c>
      <c r="J75" s="73" t="s">
        <v>92</v>
      </c>
    </row>
    <row r="76" spans="1:11" s="1" customFormat="1" ht="13.2" x14ac:dyDescent="0.25">
      <c r="A76" s="5"/>
      <c r="B76" s="6"/>
      <c r="C76" s="2" t="s">
        <v>30</v>
      </c>
      <c r="D76" s="2">
        <v>1000</v>
      </c>
      <c r="E76" s="2"/>
      <c r="F76" s="2"/>
      <c r="G76" s="25">
        <v>1000</v>
      </c>
      <c r="H76" s="2">
        <f t="shared" ref="H76:H79" si="26">E76+F76+G76</f>
        <v>1000</v>
      </c>
      <c r="I76" s="2">
        <f t="shared" ref="I76:I79" si="27">D76-H76</f>
        <v>0</v>
      </c>
      <c r="J76" s="74"/>
    </row>
    <row r="77" spans="1:11" s="1" customFormat="1" ht="13.2" x14ac:dyDescent="0.25">
      <c r="A77" s="5"/>
      <c r="B77" s="2"/>
      <c r="C77" s="2" t="s">
        <v>31</v>
      </c>
      <c r="D77" s="2">
        <v>5000</v>
      </c>
      <c r="E77" s="2"/>
      <c r="F77" s="2"/>
      <c r="G77" s="25">
        <v>5000</v>
      </c>
      <c r="H77" s="2">
        <f t="shared" si="26"/>
        <v>5000</v>
      </c>
      <c r="I77" s="2">
        <f t="shared" si="27"/>
        <v>0</v>
      </c>
      <c r="J77" s="74"/>
      <c r="K77" s="26"/>
    </row>
    <row r="78" spans="1:11" s="1" customFormat="1" ht="13.2" x14ac:dyDescent="0.25">
      <c r="A78" s="5"/>
      <c r="B78" s="2"/>
      <c r="C78" s="2" t="s">
        <v>32</v>
      </c>
      <c r="D78" s="2">
        <v>1000</v>
      </c>
      <c r="E78" s="2"/>
      <c r="F78" s="2"/>
      <c r="G78" s="25">
        <v>1000</v>
      </c>
      <c r="H78" s="2">
        <f t="shared" si="26"/>
        <v>1000</v>
      </c>
      <c r="I78" s="2">
        <f t="shared" si="27"/>
        <v>0</v>
      </c>
      <c r="J78" s="74"/>
    </row>
    <row r="79" spans="1:11" s="1" customFormat="1" ht="16.2" customHeight="1" x14ac:dyDescent="0.25">
      <c r="A79" s="5"/>
      <c r="B79" s="6"/>
      <c r="C79" s="2" t="s">
        <v>33</v>
      </c>
      <c r="D79" s="2">
        <v>9000</v>
      </c>
      <c r="E79" s="2"/>
      <c r="F79" s="2"/>
      <c r="G79" s="25">
        <v>9000</v>
      </c>
      <c r="H79" s="2">
        <f t="shared" si="26"/>
        <v>9000</v>
      </c>
      <c r="I79" s="2">
        <f t="shared" si="27"/>
        <v>0</v>
      </c>
      <c r="J79" s="75"/>
    </row>
    <row r="80" spans="1:11" s="1" customFormat="1" ht="82.2" customHeight="1" x14ac:dyDescent="0.25">
      <c r="A80" s="5"/>
      <c r="B80" s="2"/>
      <c r="C80" s="2" t="s">
        <v>36</v>
      </c>
      <c r="D80" s="2">
        <v>30000</v>
      </c>
      <c r="E80" s="2"/>
      <c r="F80" s="2"/>
      <c r="G80" s="48">
        <v>30000</v>
      </c>
      <c r="H80" s="2">
        <f>E80+F80+G80</f>
        <v>30000</v>
      </c>
      <c r="I80" s="2">
        <f>D80-H80</f>
        <v>0</v>
      </c>
      <c r="J80" s="33" t="s">
        <v>94</v>
      </c>
      <c r="K80" s="49"/>
    </row>
    <row r="81" spans="1:11" s="1" customFormat="1" ht="60" customHeight="1" x14ac:dyDescent="0.25">
      <c r="A81" s="5"/>
      <c r="B81" s="2"/>
      <c r="C81" s="2" t="s">
        <v>38</v>
      </c>
      <c r="D81" s="2">
        <v>100000</v>
      </c>
      <c r="E81" s="2"/>
      <c r="F81" s="4">
        <v>50000</v>
      </c>
      <c r="G81" s="48">
        <v>50000</v>
      </c>
      <c r="H81" s="2">
        <f>E81+F81+G81</f>
        <v>100000</v>
      </c>
      <c r="I81" s="2">
        <f>D81-H81</f>
        <v>0</v>
      </c>
      <c r="J81" s="33" t="s">
        <v>93</v>
      </c>
      <c r="K81" s="47"/>
    </row>
    <row r="82" spans="1:11" s="1" customFormat="1" ht="18" customHeight="1" x14ac:dyDescent="0.25">
      <c r="B82" s="2"/>
      <c r="C82" s="11" t="s">
        <v>43</v>
      </c>
      <c r="D82" s="11">
        <f t="shared" ref="D82:I82" si="28">D11+D27+D29</f>
        <v>5420000</v>
      </c>
      <c r="E82" s="11">
        <f t="shared" si="28"/>
        <v>921257</v>
      </c>
      <c r="F82" s="31">
        <f t="shared" si="28"/>
        <v>1343747.88</v>
      </c>
      <c r="G82" s="60">
        <f t="shared" si="28"/>
        <v>3154995.12</v>
      </c>
      <c r="H82" s="60">
        <f t="shared" si="28"/>
        <v>5420000</v>
      </c>
      <c r="I82" s="31">
        <f t="shared" si="28"/>
        <v>1.1641532182693481E-10</v>
      </c>
      <c r="J82" s="18"/>
    </row>
    <row r="83" spans="1:11" ht="33" customHeight="1" x14ac:dyDescent="0.3">
      <c r="A83" s="13"/>
      <c r="B83" s="14"/>
      <c r="C83" s="14"/>
      <c r="D83" s="14"/>
      <c r="E83" s="14"/>
      <c r="F83" s="14"/>
      <c r="G83" s="61"/>
      <c r="H83" s="14"/>
    </row>
    <row r="84" spans="1:11" s="23" customFormat="1" x14ac:dyDescent="0.3">
      <c r="A84" s="67" t="s">
        <v>59</v>
      </c>
      <c r="B84" s="67"/>
      <c r="C84" s="67"/>
      <c r="D84" s="67"/>
      <c r="E84" s="67"/>
      <c r="F84" s="27"/>
      <c r="G84" s="62"/>
      <c r="H84" s="22"/>
    </row>
    <row r="85" spans="1:11" s="23" customFormat="1" x14ac:dyDescent="0.3">
      <c r="A85" s="22"/>
      <c r="B85" s="22"/>
      <c r="C85" s="22"/>
      <c r="D85" s="22"/>
      <c r="E85" s="22"/>
      <c r="F85" s="36"/>
      <c r="G85" s="63"/>
      <c r="H85" s="22"/>
    </row>
    <row r="86" spans="1:11" s="23" customFormat="1" ht="18" customHeight="1" x14ac:dyDescent="0.3">
      <c r="A86" s="67" t="s">
        <v>60</v>
      </c>
      <c r="B86" s="67"/>
      <c r="C86" s="67"/>
      <c r="D86" s="67"/>
      <c r="E86" s="67"/>
      <c r="F86" s="36"/>
      <c r="G86" s="63"/>
      <c r="I86" s="45"/>
    </row>
    <row r="87" spans="1:11" s="23" customFormat="1" x14ac:dyDescent="0.3">
      <c r="C87" s="10"/>
      <c r="D87" s="10"/>
      <c r="E87" s="10"/>
      <c r="F87" s="37"/>
      <c r="G87" s="64"/>
      <c r="H87" s="10"/>
      <c r="I87" s="40"/>
    </row>
    <row r="88" spans="1:11" s="23" customFormat="1" x14ac:dyDescent="0.3">
      <c r="B88" s="21" t="s">
        <v>96</v>
      </c>
      <c r="C88" s="10"/>
      <c r="D88" s="10"/>
      <c r="E88" s="10"/>
      <c r="F88" s="41"/>
      <c r="G88" s="65"/>
      <c r="H88" s="10"/>
      <c r="I88" s="10"/>
    </row>
    <row r="89" spans="1:11" x14ac:dyDescent="0.3">
      <c r="F89" s="42"/>
      <c r="G89" s="66"/>
    </row>
  </sheetData>
  <mergeCells count="7">
    <mergeCell ref="A84:E84"/>
    <mergeCell ref="A86:E86"/>
    <mergeCell ref="B8:I8"/>
    <mergeCell ref="C5:J5"/>
    <mergeCell ref="J44:J48"/>
    <mergeCell ref="J63:J67"/>
    <mergeCell ref="J75:J79"/>
  </mergeCells>
  <phoneticPr fontId="10" type="noConversion"/>
  <pageMargins left="0.25" right="0.25" top="0.75" bottom="0.75" header="0.3" footer="0.3"/>
  <pageSetup paperSize="9" scale="69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Петров</cp:lastModifiedBy>
  <cp:revision>12</cp:revision>
  <cp:lastPrinted>2023-11-24T11:07:19Z</cp:lastPrinted>
  <dcterms:created xsi:type="dcterms:W3CDTF">2021-01-27T10:48:44Z</dcterms:created>
  <dcterms:modified xsi:type="dcterms:W3CDTF">2023-11-28T06:25:50Z</dcterms:modified>
</cp:coreProperties>
</file>