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6" windowHeight="11160"/>
  </bookViews>
  <sheets>
    <sheet name="Лист1" sheetId="1" r:id="rId1"/>
  </sheets>
  <definedNames>
    <definedName name="_Hlk32248595" localSheetId="0">Лист1!$A$87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/>
  <c r="F44"/>
  <c r="G49"/>
  <c r="G50"/>
  <c r="G52"/>
  <c r="G53"/>
  <c r="C52"/>
  <c r="F34"/>
  <c r="G34"/>
  <c r="H34"/>
  <c r="H33" s="1"/>
  <c r="F29"/>
  <c r="F28" s="1"/>
  <c r="G29"/>
  <c r="H29"/>
  <c r="G30"/>
  <c r="H30"/>
  <c r="E20"/>
  <c r="F20"/>
  <c r="F12" s="1"/>
  <c r="G20"/>
  <c r="H20"/>
  <c r="G23"/>
  <c r="H23"/>
  <c r="D34"/>
  <c r="D33" s="1"/>
  <c r="E34"/>
  <c r="D37"/>
  <c r="E37"/>
  <c r="F37"/>
  <c r="H37"/>
  <c r="D42"/>
  <c r="D39" s="1"/>
  <c r="E42"/>
  <c r="E39" s="1"/>
  <c r="F42"/>
  <c r="H42"/>
  <c r="D40"/>
  <c r="E40"/>
  <c r="F40"/>
  <c r="G40"/>
  <c r="E12"/>
  <c r="G12"/>
  <c r="H12"/>
  <c r="E13"/>
  <c r="F13"/>
  <c r="G13"/>
  <c r="H13"/>
  <c r="D28"/>
  <c r="E31"/>
  <c r="F31"/>
  <c r="G31"/>
  <c r="H31"/>
  <c r="E22"/>
  <c r="F22"/>
  <c r="D20"/>
  <c r="E29"/>
  <c r="H28" s="1"/>
  <c r="H14"/>
  <c r="H15"/>
  <c r="H16"/>
  <c r="H17"/>
  <c r="H18"/>
  <c r="H19"/>
  <c r="H21"/>
  <c r="H24"/>
  <c r="H25"/>
  <c r="H22" s="1"/>
  <c r="H26"/>
  <c r="H32"/>
  <c r="H35"/>
  <c r="H36"/>
  <c r="H38"/>
  <c r="H41"/>
  <c r="H43"/>
  <c r="H45"/>
  <c r="H46"/>
  <c r="H47"/>
  <c r="H48"/>
  <c r="H51"/>
  <c r="H54"/>
  <c r="H55"/>
  <c r="H56"/>
  <c r="G14"/>
  <c r="G15"/>
  <c r="G16"/>
  <c r="G17"/>
  <c r="G18"/>
  <c r="G19"/>
  <c r="G21"/>
  <c r="G24"/>
  <c r="G25"/>
  <c r="G22" s="1"/>
  <c r="G26"/>
  <c r="G32"/>
  <c r="G35"/>
  <c r="G36"/>
  <c r="G38"/>
  <c r="G37" s="1"/>
  <c r="G33" s="1"/>
  <c r="G41"/>
  <c r="G43"/>
  <c r="G42" s="1"/>
  <c r="G45"/>
  <c r="G46"/>
  <c r="G47"/>
  <c r="G48"/>
  <c r="G51"/>
  <c r="G54"/>
  <c r="G55"/>
  <c r="G56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D29"/>
  <c r="D31"/>
  <c r="D12"/>
  <c r="D13"/>
  <c r="D22"/>
  <c r="C33"/>
  <c r="C37"/>
  <c r="C34"/>
  <c r="C31"/>
  <c r="C29"/>
  <c r="C28" s="1"/>
  <c r="C13"/>
  <c r="C20"/>
  <c r="C12" s="1"/>
  <c r="C22"/>
  <c r="C40"/>
  <c r="C39" s="1"/>
  <c r="C44"/>
  <c r="C42"/>
  <c r="C49"/>
  <c r="C50"/>
  <c r="C53"/>
  <c r="F33" l="1"/>
  <c r="E28"/>
  <c r="E33"/>
  <c r="D27"/>
  <c r="D57" s="1"/>
  <c r="G39"/>
  <c r="F39"/>
  <c r="H40"/>
  <c r="H39" s="1"/>
  <c r="H27" s="1"/>
  <c r="G28"/>
  <c r="C27"/>
  <c r="F27" l="1"/>
  <c r="F57" s="1"/>
  <c r="E27"/>
  <c r="E57" s="1"/>
  <c r="G27"/>
  <c r="C57"/>
  <c r="G57" l="1"/>
  <c r="H57"/>
</calcChain>
</file>

<file path=xl/sharedStrings.xml><?xml version="1.0" encoding="utf-8"?>
<sst xmlns="http://schemas.openxmlformats.org/spreadsheetml/2006/main" count="87" uniqueCount="76">
  <si>
    <t>№</t>
  </si>
  <si>
    <t>Статьи расходов</t>
  </si>
  <si>
    <t>Смета расходов</t>
  </si>
  <si>
    <t>Промежуточный отчет № 1</t>
  </si>
  <si>
    <t>Промежуточный Отчет № 2</t>
  </si>
  <si>
    <t>Контрагент, дата и назначения платежа</t>
  </si>
  <si>
    <t>Итого</t>
  </si>
  <si>
    <t>ФИО (при его наличии)</t>
  </si>
  <si>
    <t>Дата:</t>
  </si>
  <si>
    <t xml:space="preserve">М.П. </t>
  </si>
  <si>
    <t>__________________________________</t>
  </si>
  <si>
    <t>* Заполняется в соответствии с Требованиями к отчету о расходовании денежных средств</t>
  </si>
  <si>
    <t>ПРОМЕЖУТОЧНЫЙ/ЗАКЛЮЧИТЕЛЬНЫЙ ОТЧЕТ О РАСХОДОВАНИИ ДЕНЕЖНЫХ СРЕДСТВ*</t>
  </si>
  <si>
    <t>Заключительный Отчет</t>
  </si>
  <si>
    <t>Сумма (3+4+5+6+7)</t>
  </si>
  <si>
    <t>Остаток (2-8)</t>
  </si>
  <si>
    <t>Сумма гранта: 5 420 000 (пять миллионов четыреста двадцать тысяч) тенге</t>
  </si>
  <si>
    <t>Тема гранта:«Развитие гражданских инициатив на селе «Белсенді қоғам»</t>
  </si>
  <si>
    <t>Грантополучатель:  Общественный фонд "New vision team"</t>
  </si>
  <si>
    <t>Административные затраты:</t>
  </si>
  <si>
    <t>1) заработная плата, в том числе:</t>
  </si>
  <si>
    <t>Оплата координатора проекта</t>
  </si>
  <si>
    <t>Оплата бухгалтера проекта</t>
  </si>
  <si>
    <t>2)Социальный налог и социальные отчисления:</t>
  </si>
  <si>
    <t>3)Обязательное социальное медицинское страхование</t>
  </si>
  <si>
    <t>4)Банковские услуги</t>
  </si>
  <si>
    <t>5)Расходы на оплату аренды за помещения (20кв.м по 2000 тенге)</t>
  </si>
  <si>
    <t>6) прочие расходы, в том числе:</t>
  </si>
  <si>
    <t>канцелярские товары для офиса</t>
  </si>
  <si>
    <t>Материально-техническое обеспечение</t>
  </si>
  <si>
    <t>Ноутбук (с комплектующими)</t>
  </si>
  <si>
    <t>МФУ</t>
  </si>
  <si>
    <t>Услуги сопровождения и обновления   1С:Бухгалтерия</t>
  </si>
  <si>
    <t>Ферма для баннера (конструкция для баннера)</t>
  </si>
  <si>
    <t>Прямые расходы:</t>
  </si>
  <si>
    <r>
      <t>1.Выявление заинтересованных и инициативно-активных жителей которое готовы вносить свой вклад в развитие село.</t>
    </r>
    <r>
      <rPr>
        <b/>
        <i/>
        <sz val="11"/>
        <color rgb="FF000000"/>
        <rFont val="Times New Roman"/>
        <family val="1"/>
        <charset val="204"/>
      </rPr>
      <t xml:space="preserve"> </t>
    </r>
  </si>
  <si>
    <t>Приобретение раздаточных материалов, в том числе:</t>
  </si>
  <si>
    <t>Услуги по изготовлению информационно-ознакомительных материалов (ИОМ) 800 штук по 300 тенге</t>
  </si>
  <si>
    <t>работы и услуги физических лиц, в том числе:</t>
  </si>
  <si>
    <t>Услуги менеджера по работе с населением  8 месяцев по 100 000 тенге</t>
  </si>
  <si>
    <t xml:space="preserve">2.Проведение обучающих мероприятий для сельских жителей по вопросам повышения их потенциала и инициативных групп по созданию НПО и навыкам работы НПО. </t>
  </si>
  <si>
    <t>Набор- эко сумка, блокнот, ручка</t>
  </si>
  <si>
    <t xml:space="preserve">Изготовление и тиражирование информационно методического пособия  50 шт по 4000 тенге </t>
  </si>
  <si>
    <t>работы и услуги юридических лиц, в том числе:</t>
  </si>
  <si>
    <t>Услуга эксперта по созданию методических рекомендаций</t>
  </si>
  <si>
    <t>3.Организация и проведение дискуссионных мероприятий в формате brainstorming с привлечением активных жителей по определению актуальных направлений развития сельской местности, а также выявление и решение не менее 3-х конкретных.</t>
  </si>
  <si>
    <t>Услуга модератора</t>
  </si>
  <si>
    <t xml:space="preserve">Брендированные блокнот и ручка </t>
  </si>
  <si>
    <t>Аренда зала (с проектором)</t>
  </si>
  <si>
    <t>Кофе-брейк</t>
  </si>
  <si>
    <t>Изготовление баннера с арендой фермовой конструкции</t>
  </si>
  <si>
    <t>Услуги видеосъемки и изготовление видеоролика</t>
  </si>
  <si>
    <t>4.Проведение опроса среди жителей по выявлению актуальных вопросов</t>
  </si>
  <si>
    <t>Услуги проведения социологического опроса</t>
  </si>
  <si>
    <t xml:space="preserve">5.Создание не менее двух успешных кейсов участия граждан в решении проблем населения </t>
  </si>
  <si>
    <t>Услуги таргетинга</t>
  </si>
  <si>
    <t xml:space="preserve">Создание видеороликов не менее 2 хронометраж от 3 до 5 минут </t>
  </si>
  <si>
    <t xml:space="preserve">Размещение 2 статей в областных и районных СМИ </t>
  </si>
  <si>
    <t>ИТОГО:</t>
  </si>
  <si>
    <t>Руководитель организации _____________Айтбаев Т.Ж.</t>
  </si>
  <si>
    <t>Бухгалтер организации _____________Оразбаева М.С.</t>
  </si>
  <si>
    <t>Приложение 5 
к Договору о предоставлении государственного гранта
от «15» марта 2023 года № 7</t>
  </si>
  <si>
    <t>…</t>
  </si>
  <si>
    <t>выписка</t>
  </si>
  <si>
    <t xml:space="preserve">ИП Orange Studio, договор от 28.09.2023 года, АВР от 12.10.2023, пл.поручение № 1011 от 04.10.2023 года </t>
  </si>
  <si>
    <t xml:space="preserve">ИП Orange Studio, договор от 29.09.2023 года, АВР от 12.10.2023, пл.поручение № 1010 от 04.10.2023 года </t>
  </si>
  <si>
    <t xml:space="preserve">ИП Orange Studio, договор от 28.09.2023 года, АВР от 12.10.2023, пл.поручение № 1012 от 04.10.2023 года </t>
  </si>
  <si>
    <t>ТОО Vibe Studio,  договор от 30.10.2023, счет на оплату от 03.11.2023,- метод начисления</t>
  </si>
  <si>
    <t>ИП ТРИ А,договор от 02.11.2023, счет на оплату от 03.11.2023- метод начисления</t>
  </si>
  <si>
    <t xml:space="preserve">ИП Tanir, договор от 30.10.2023, счет на оплату от 03.11.2023 года-метод начисления </t>
  </si>
  <si>
    <t>Октябрь СН (11 462 тенге), СО (6930 тенге) - метод начисления, ноябрь СН (11 462 тенге), СО (6930 тенге) - метод начисления</t>
  </si>
  <si>
    <t>ИП Марченко, договор № 6 от 01.04.2023, счет на оплату № 2 от 30.11.2023- метод начисления</t>
  </si>
  <si>
    <t>Октябрь (6600 тенге)- метод начисления, ноябрь (6600 тенге)- метод начисления</t>
  </si>
  <si>
    <t>Оплата труда октябрь 99870 тенге- метод начисления, ОПВ (12000 тенге), ИПН (5730тенге), ВОСМС (2400 тенге)- метод начисления оплата труда ноябрь 99870- метод начисления, ОПВ (12000 тенге), ИПН (5730тенге), ВОСМС (2400 тенге)- метод начисления</t>
  </si>
  <si>
    <t>Оплата труда октябрь 79200- метод начисления,ОПВ (10000 тенге), ИПН (8800тенге), ВОСМС (2000 тенге) -метод начисления, оплата труда ноябрь 79200- метод начисления,ОПВ (10000 тенге), ИПН (8800тенге), ВОСМС (2000 тенге) -метод начислени</t>
  </si>
  <si>
    <t>АВР за октябрь 79200, ОПВ (10000тенге), ИПН (8800тенге), ВОСМС  (2000тенге) -метод начисления, АВР за ноябрь 79200, ОПВ (10000тенге), ИПН (8800тенге), ВОСМС  (2000тенге) -метод начисления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</si>
</sst>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3" fontId="11" fillId="3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3" fontId="11" fillId="0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3" fontId="10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87"/>
  <sheetViews>
    <sheetView tabSelected="1" view="pageBreakPreview" topLeftCell="A10" zoomScale="90" zoomScaleNormal="100" zoomScaleSheetLayoutView="90" workbookViewId="0">
      <selection activeCell="I19" sqref="I19"/>
    </sheetView>
  </sheetViews>
  <sheetFormatPr defaultRowHeight="14.4"/>
  <cols>
    <col min="1" max="1" width="5.21875" customWidth="1"/>
    <col min="2" max="2" width="55.88671875" customWidth="1"/>
    <col min="3" max="3" width="11.21875" style="44" customWidth="1"/>
    <col min="4" max="4" width="12.88671875" style="54" customWidth="1"/>
    <col min="5" max="5" width="10.21875" style="44" customWidth="1"/>
    <col min="6" max="6" width="12.6640625" style="54" customWidth="1"/>
    <col min="7" max="7" width="12.5546875" customWidth="1"/>
    <col min="8" max="8" width="12.44140625" customWidth="1"/>
    <col min="9" max="9" width="56.88671875" customWidth="1"/>
  </cols>
  <sheetData>
    <row r="2" spans="1:9" ht="46.8" customHeight="1">
      <c r="A2" s="63" t="s">
        <v>61</v>
      </c>
      <c r="B2" s="63"/>
      <c r="C2" s="63"/>
      <c r="D2" s="63"/>
      <c r="E2" s="63"/>
      <c r="F2" s="63"/>
      <c r="G2" s="63"/>
      <c r="H2" s="63"/>
      <c r="I2" s="63"/>
    </row>
    <row r="3" spans="1:9" ht="15.6">
      <c r="B3" s="1"/>
    </row>
    <row r="4" spans="1:9" ht="16.8" customHeight="1">
      <c r="A4" s="62" t="s">
        <v>12</v>
      </c>
      <c r="B4" s="62"/>
      <c r="C4" s="62"/>
      <c r="D4" s="62"/>
      <c r="E4" s="62"/>
      <c r="F4" s="62"/>
      <c r="G4" s="62"/>
      <c r="H4" s="62"/>
      <c r="I4" s="62"/>
    </row>
    <row r="5" spans="1:9" ht="15.6">
      <c r="B5" s="3"/>
    </row>
    <row r="6" spans="1:9" ht="15.6">
      <c r="A6" s="64" t="s">
        <v>18</v>
      </c>
      <c r="B6" s="64"/>
      <c r="C6" s="64"/>
      <c r="D6" s="64"/>
      <c r="E6" s="64"/>
      <c r="F6" s="64"/>
      <c r="G6" s="64"/>
      <c r="H6" s="64"/>
      <c r="I6" s="64"/>
    </row>
    <row r="7" spans="1:9" ht="15.6">
      <c r="A7" s="64" t="s">
        <v>17</v>
      </c>
      <c r="B7" s="64"/>
      <c r="C7" s="64"/>
      <c r="D7" s="64"/>
      <c r="E7" s="64"/>
      <c r="F7" s="64"/>
      <c r="G7" s="64"/>
      <c r="H7" s="64"/>
      <c r="I7" s="64"/>
    </row>
    <row r="8" spans="1:9" ht="15.6">
      <c r="A8" s="64" t="s">
        <v>16</v>
      </c>
      <c r="B8" s="64"/>
      <c r="C8" s="64"/>
      <c r="D8" s="64"/>
      <c r="E8" s="64"/>
      <c r="F8" s="64"/>
      <c r="G8" s="64"/>
      <c r="H8" s="64"/>
      <c r="I8" s="64"/>
    </row>
    <row r="9" spans="1:9" ht="15.6">
      <c r="A9" s="13"/>
      <c r="B9" s="13"/>
      <c r="C9" s="13"/>
      <c r="D9" s="55"/>
      <c r="E9" s="56"/>
      <c r="F9" s="55"/>
      <c r="G9" s="13"/>
      <c r="H9" s="13"/>
      <c r="I9" s="13"/>
    </row>
    <row r="10" spans="1:9" ht="53.4" customHeight="1">
      <c r="A10" s="8" t="s">
        <v>0</v>
      </c>
      <c r="B10" s="9" t="s">
        <v>1</v>
      </c>
      <c r="C10" s="39" t="s">
        <v>2</v>
      </c>
      <c r="D10" s="39" t="s">
        <v>3</v>
      </c>
      <c r="E10" s="57" t="s">
        <v>4</v>
      </c>
      <c r="F10" s="57" t="s">
        <v>13</v>
      </c>
      <c r="G10" s="9" t="s">
        <v>14</v>
      </c>
      <c r="H10" s="9" t="s">
        <v>15</v>
      </c>
      <c r="I10" s="9" t="s">
        <v>5</v>
      </c>
    </row>
    <row r="11" spans="1:9">
      <c r="A11" s="10"/>
      <c r="B11" s="11">
        <v>1</v>
      </c>
      <c r="C11" s="40">
        <v>2</v>
      </c>
      <c r="D11" s="40">
        <v>3</v>
      </c>
      <c r="E11" s="40">
        <v>4</v>
      </c>
      <c r="F11" s="40">
        <v>7</v>
      </c>
      <c r="G11" s="11">
        <v>8</v>
      </c>
      <c r="H11" s="11">
        <v>9</v>
      </c>
      <c r="I11" s="11" t="s">
        <v>62</v>
      </c>
    </row>
    <row r="12" spans="1:9" s="16" customFormat="1" ht="19.8" customHeight="1">
      <c r="A12" s="19">
        <v>1</v>
      </c>
      <c r="B12" s="20" t="s">
        <v>19</v>
      </c>
      <c r="C12" s="41">
        <f>C13+C16+C17+C18+C19+C20</f>
        <v>2335000</v>
      </c>
      <c r="D12" s="41">
        <f>D13+D16+D17+D18+D19+D20</f>
        <v>734976</v>
      </c>
      <c r="E12" s="41">
        <f t="shared" ref="E12:H12" si="0">E13+E16+E17+E18+E19+E20</f>
        <v>766040</v>
      </c>
      <c r="F12" s="41">
        <f t="shared" si="0"/>
        <v>833984</v>
      </c>
      <c r="G12" s="41">
        <f t="shared" si="0"/>
        <v>2335000</v>
      </c>
      <c r="H12" s="41">
        <f t="shared" si="0"/>
        <v>0</v>
      </c>
      <c r="I12" s="50"/>
    </row>
    <row r="13" spans="1:9" s="16" customFormat="1" ht="19.8" customHeight="1">
      <c r="A13" s="21"/>
      <c r="B13" s="22" t="s">
        <v>20</v>
      </c>
      <c r="C13" s="23">
        <f>SUM(C14:C15)</f>
        <v>1760000</v>
      </c>
      <c r="D13" s="23">
        <f>SUM(D14:D15)</f>
        <v>660000</v>
      </c>
      <c r="E13" s="23">
        <f t="shared" ref="E13:H13" si="1">SUM(E14:E15)</f>
        <v>660000</v>
      </c>
      <c r="F13" s="23">
        <f t="shared" si="1"/>
        <v>440000</v>
      </c>
      <c r="G13" s="23">
        <f t="shared" si="1"/>
        <v>1760000</v>
      </c>
      <c r="H13" s="23">
        <f t="shared" si="1"/>
        <v>0</v>
      </c>
      <c r="I13" s="15"/>
    </row>
    <row r="14" spans="1:9" s="16" customFormat="1" ht="72.599999999999994" customHeight="1">
      <c r="A14" s="24"/>
      <c r="B14" s="25" t="s">
        <v>21</v>
      </c>
      <c r="C14" s="28">
        <v>960000</v>
      </c>
      <c r="D14" s="48">
        <v>360000</v>
      </c>
      <c r="E14" s="27">
        <v>360000</v>
      </c>
      <c r="F14" s="43">
        <v>240000</v>
      </c>
      <c r="G14" s="43">
        <f t="shared" ref="G14:G76" si="2">D14+E14+F14</f>
        <v>960000</v>
      </c>
      <c r="H14" s="43">
        <f t="shared" ref="H14:H57" si="3">C14-D14-E14-F14</f>
        <v>0</v>
      </c>
      <c r="I14" s="15" t="s">
        <v>73</v>
      </c>
    </row>
    <row r="15" spans="1:9" s="16" customFormat="1" ht="72.599999999999994" customHeight="1">
      <c r="A15" s="24"/>
      <c r="B15" s="25" t="s">
        <v>22</v>
      </c>
      <c r="C15" s="28">
        <v>800000</v>
      </c>
      <c r="D15" s="48">
        <v>300000</v>
      </c>
      <c r="E15" s="27">
        <v>300000</v>
      </c>
      <c r="F15" s="43">
        <v>200000</v>
      </c>
      <c r="G15" s="43">
        <f t="shared" si="2"/>
        <v>800000</v>
      </c>
      <c r="H15" s="43">
        <f t="shared" si="3"/>
        <v>0</v>
      </c>
      <c r="I15" s="15" t="s">
        <v>74</v>
      </c>
    </row>
    <row r="16" spans="1:9" s="16" customFormat="1" ht="48" customHeight="1">
      <c r="A16" s="21"/>
      <c r="B16" s="22" t="s">
        <v>23</v>
      </c>
      <c r="C16" s="33">
        <v>147136</v>
      </c>
      <c r="D16" s="49">
        <v>55176</v>
      </c>
      <c r="E16" s="53">
        <v>55176</v>
      </c>
      <c r="F16" s="43">
        <v>36784</v>
      </c>
      <c r="G16" s="43">
        <f t="shared" si="2"/>
        <v>147136</v>
      </c>
      <c r="H16" s="43">
        <f t="shared" si="3"/>
        <v>0</v>
      </c>
      <c r="I16" s="15" t="s">
        <v>70</v>
      </c>
    </row>
    <row r="17" spans="1:9" s="16" customFormat="1" ht="33" customHeight="1">
      <c r="A17" s="21"/>
      <c r="B17" s="22" t="s">
        <v>24</v>
      </c>
      <c r="C17" s="33">
        <v>52800</v>
      </c>
      <c r="D17" s="49">
        <v>19800</v>
      </c>
      <c r="E17" s="53">
        <v>19800</v>
      </c>
      <c r="F17" s="43">
        <v>13200</v>
      </c>
      <c r="G17" s="43">
        <f t="shared" si="2"/>
        <v>52800</v>
      </c>
      <c r="H17" s="43">
        <f t="shared" si="3"/>
        <v>0</v>
      </c>
      <c r="I17" s="15" t="s">
        <v>72</v>
      </c>
    </row>
    <row r="18" spans="1:9" s="16" customFormat="1" ht="19.8" customHeight="1">
      <c r="A18" s="21"/>
      <c r="B18" s="22" t="s">
        <v>25</v>
      </c>
      <c r="C18" s="23">
        <v>24000</v>
      </c>
      <c r="D18" s="23">
        <v>0</v>
      </c>
      <c r="E18" s="53">
        <v>0</v>
      </c>
      <c r="F18" s="43">
        <v>24000</v>
      </c>
      <c r="G18" s="43">
        <f t="shared" si="2"/>
        <v>24000</v>
      </c>
      <c r="H18" s="43">
        <f t="shared" si="3"/>
        <v>0</v>
      </c>
      <c r="I18" s="15" t="s">
        <v>63</v>
      </c>
    </row>
    <row r="19" spans="1:9" s="16" customFormat="1" ht="34.200000000000003" customHeight="1">
      <c r="A19" s="21"/>
      <c r="B19" s="22" t="s">
        <v>26</v>
      </c>
      <c r="C19" s="23">
        <v>320000</v>
      </c>
      <c r="D19" s="23">
        <v>0</v>
      </c>
      <c r="E19" s="53">
        <v>0</v>
      </c>
      <c r="F19" s="43">
        <v>320000</v>
      </c>
      <c r="G19" s="43">
        <f t="shared" si="2"/>
        <v>320000</v>
      </c>
      <c r="H19" s="43">
        <f t="shared" si="3"/>
        <v>0</v>
      </c>
      <c r="I19" s="15" t="s">
        <v>71</v>
      </c>
    </row>
    <row r="20" spans="1:9" s="16" customFormat="1" ht="19.8" customHeight="1">
      <c r="A20" s="21"/>
      <c r="B20" s="22" t="s">
        <v>27</v>
      </c>
      <c r="C20" s="23">
        <f>C21</f>
        <v>31064</v>
      </c>
      <c r="D20" s="23">
        <f t="shared" ref="D20:H20" si="4">D21</f>
        <v>0</v>
      </c>
      <c r="E20" s="23">
        <f t="shared" si="4"/>
        <v>31064</v>
      </c>
      <c r="F20" s="23">
        <f t="shared" si="4"/>
        <v>0</v>
      </c>
      <c r="G20" s="23">
        <f t="shared" si="4"/>
        <v>31064</v>
      </c>
      <c r="H20" s="23">
        <f t="shared" si="4"/>
        <v>0</v>
      </c>
      <c r="I20" s="15"/>
    </row>
    <row r="21" spans="1:9" s="16" customFormat="1" ht="39.6" customHeight="1">
      <c r="A21" s="21"/>
      <c r="B21" s="26" t="s">
        <v>28</v>
      </c>
      <c r="C21" s="42">
        <v>31064</v>
      </c>
      <c r="D21" s="27">
        <v>0</v>
      </c>
      <c r="E21" s="42">
        <v>31064</v>
      </c>
      <c r="F21" s="43">
        <v>0</v>
      </c>
      <c r="G21" s="43">
        <f t="shared" si="2"/>
        <v>31064</v>
      </c>
      <c r="H21" s="43">
        <f t="shared" si="3"/>
        <v>0</v>
      </c>
      <c r="I21" s="15"/>
    </row>
    <row r="22" spans="1:9" s="16" customFormat="1" ht="19.8" customHeight="1">
      <c r="A22" s="19">
        <v>2</v>
      </c>
      <c r="B22" s="20" t="s">
        <v>29</v>
      </c>
      <c r="C22" s="41">
        <f>SUM(C23:C26)</f>
        <v>515000</v>
      </c>
      <c r="D22" s="41">
        <f>SUM(D23:D26)</f>
        <v>455000</v>
      </c>
      <c r="E22" s="41">
        <f t="shared" ref="E22:H22" si="5">SUM(E23:E26)</f>
        <v>0</v>
      </c>
      <c r="F22" s="41">
        <f t="shared" si="5"/>
        <v>60000</v>
      </c>
      <c r="G22" s="41">
        <f t="shared" si="5"/>
        <v>515000</v>
      </c>
      <c r="H22" s="41">
        <f t="shared" si="5"/>
        <v>0</v>
      </c>
      <c r="I22" s="50"/>
    </row>
    <row r="23" spans="1:9" s="16" customFormat="1" ht="21" customHeight="1">
      <c r="A23" s="21"/>
      <c r="B23" s="26" t="s">
        <v>30</v>
      </c>
      <c r="C23" s="42">
        <v>280000</v>
      </c>
      <c r="D23" s="42">
        <v>280000</v>
      </c>
      <c r="E23" s="27">
        <v>0</v>
      </c>
      <c r="F23" s="43">
        <v>0</v>
      </c>
      <c r="G23" s="43">
        <f t="shared" si="2"/>
        <v>280000</v>
      </c>
      <c r="H23" s="43">
        <f t="shared" si="3"/>
        <v>0</v>
      </c>
      <c r="I23" s="15"/>
    </row>
    <row r="24" spans="1:9" s="16" customFormat="1" ht="21" customHeight="1">
      <c r="A24" s="21"/>
      <c r="B24" s="26" t="s">
        <v>31</v>
      </c>
      <c r="C24" s="42">
        <v>120000</v>
      </c>
      <c r="D24" s="42">
        <v>120000</v>
      </c>
      <c r="E24" s="27">
        <v>0</v>
      </c>
      <c r="F24" s="43">
        <v>0</v>
      </c>
      <c r="G24" s="43">
        <f t="shared" si="2"/>
        <v>120000</v>
      </c>
      <c r="H24" s="43">
        <f t="shared" si="3"/>
        <v>0</v>
      </c>
      <c r="I24" s="15"/>
    </row>
    <row r="25" spans="1:9" s="16" customFormat="1" ht="21" customHeight="1">
      <c r="A25" s="24"/>
      <c r="B25" s="26" t="s">
        <v>32</v>
      </c>
      <c r="C25" s="42">
        <v>55000</v>
      </c>
      <c r="D25" s="28">
        <v>55000</v>
      </c>
      <c r="E25" s="28">
        <v>0</v>
      </c>
      <c r="F25" s="43">
        <v>0</v>
      </c>
      <c r="G25" s="43">
        <f t="shared" si="2"/>
        <v>55000</v>
      </c>
      <c r="H25" s="43">
        <f t="shared" si="3"/>
        <v>0</v>
      </c>
      <c r="I25" s="15"/>
    </row>
    <row r="26" spans="1:9" s="16" customFormat="1" ht="30" customHeight="1">
      <c r="A26" s="24"/>
      <c r="B26" s="25" t="s">
        <v>33</v>
      </c>
      <c r="C26" s="42">
        <v>60000</v>
      </c>
      <c r="D26" s="28">
        <v>0</v>
      </c>
      <c r="E26" s="28">
        <v>0</v>
      </c>
      <c r="F26" s="43">
        <v>60000</v>
      </c>
      <c r="G26" s="43">
        <f t="shared" si="2"/>
        <v>60000</v>
      </c>
      <c r="H26" s="43">
        <f t="shared" si="3"/>
        <v>0</v>
      </c>
      <c r="I26" s="15" t="s">
        <v>65</v>
      </c>
    </row>
    <row r="27" spans="1:9" s="16" customFormat="1" ht="19.8" customHeight="1">
      <c r="A27" s="19">
        <v>3</v>
      </c>
      <c r="B27" s="20" t="s">
        <v>34</v>
      </c>
      <c r="C27" s="41">
        <f>C28+C33+C39+C49+C52</f>
        <v>2570000</v>
      </c>
      <c r="D27" s="41">
        <f t="shared" ref="D27:H27" si="6">D28+D33+D39+D49+D52</f>
        <v>945000</v>
      </c>
      <c r="E27" s="41">
        <f t="shared" si="6"/>
        <v>300000</v>
      </c>
      <c r="F27" s="41">
        <f t="shared" si="6"/>
        <v>1325000</v>
      </c>
      <c r="G27" s="41">
        <f t="shared" si="6"/>
        <v>2570000</v>
      </c>
      <c r="H27" s="41">
        <f t="shared" si="6"/>
        <v>0</v>
      </c>
      <c r="I27" s="50"/>
    </row>
    <row r="28" spans="1:9" s="16" customFormat="1" ht="19.8" customHeight="1">
      <c r="A28" s="19"/>
      <c r="B28" s="20" t="s">
        <v>35</v>
      </c>
      <c r="C28" s="41">
        <f>C29+C31</f>
        <v>1040000</v>
      </c>
      <c r="D28" s="41">
        <f t="shared" ref="D28:H28" si="7">D29+D31</f>
        <v>540000</v>
      </c>
      <c r="E28" s="41">
        <f t="shared" si="7"/>
        <v>300000</v>
      </c>
      <c r="F28" s="41">
        <f t="shared" si="7"/>
        <v>200000</v>
      </c>
      <c r="G28" s="41">
        <f t="shared" si="7"/>
        <v>1040000</v>
      </c>
      <c r="H28" s="41">
        <f t="shared" si="7"/>
        <v>0</v>
      </c>
      <c r="I28" s="50"/>
    </row>
    <row r="29" spans="1:9" s="16" customFormat="1" ht="19.8" customHeight="1">
      <c r="A29" s="24"/>
      <c r="B29" s="22" t="s">
        <v>36</v>
      </c>
      <c r="C29" s="33">
        <f>C30</f>
        <v>240000</v>
      </c>
      <c r="D29" s="33">
        <f>D30</f>
        <v>240000</v>
      </c>
      <c r="E29" s="33">
        <f>E30</f>
        <v>0</v>
      </c>
      <c r="F29" s="33">
        <f t="shared" ref="F29:H29" si="8">F30</f>
        <v>0</v>
      </c>
      <c r="G29" s="33">
        <f t="shared" si="8"/>
        <v>240000</v>
      </c>
      <c r="H29" s="33">
        <f t="shared" si="8"/>
        <v>0</v>
      </c>
      <c r="I29" s="15"/>
    </row>
    <row r="30" spans="1:9" s="16" customFormat="1" ht="34.200000000000003" customHeight="1">
      <c r="A30" s="24"/>
      <c r="B30" s="29" t="s">
        <v>37</v>
      </c>
      <c r="C30" s="28">
        <v>240000</v>
      </c>
      <c r="D30" s="28">
        <v>240000</v>
      </c>
      <c r="E30" s="42">
        <v>0</v>
      </c>
      <c r="F30" s="43">
        <v>0</v>
      </c>
      <c r="G30" s="43">
        <f t="shared" si="2"/>
        <v>240000</v>
      </c>
      <c r="H30" s="43">
        <f t="shared" si="3"/>
        <v>0</v>
      </c>
      <c r="I30" s="15"/>
    </row>
    <row r="31" spans="1:9" s="16" customFormat="1" ht="19.8" customHeight="1">
      <c r="A31" s="24"/>
      <c r="B31" s="22" t="s">
        <v>38</v>
      </c>
      <c r="C31" s="33">
        <f>C32</f>
        <v>800000</v>
      </c>
      <c r="D31" s="33">
        <f>D32</f>
        <v>300000</v>
      </c>
      <c r="E31" s="33">
        <f t="shared" ref="E31:H31" si="9">E32</f>
        <v>300000</v>
      </c>
      <c r="F31" s="33">
        <f t="shared" si="9"/>
        <v>200000</v>
      </c>
      <c r="G31" s="33">
        <f t="shared" si="9"/>
        <v>800000</v>
      </c>
      <c r="H31" s="33">
        <f t="shared" si="9"/>
        <v>0</v>
      </c>
      <c r="I31" s="15"/>
    </row>
    <row r="32" spans="1:9" s="16" customFormat="1" ht="59.4" customHeight="1">
      <c r="A32" s="24"/>
      <c r="B32" s="25" t="s">
        <v>39</v>
      </c>
      <c r="C32" s="28">
        <v>800000</v>
      </c>
      <c r="D32" s="28">
        <v>300000</v>
      </c>
      <c r="E32" s="42">
        <v>300000</v>
      </c>
      <c r="F32" s="43">
        <v>200000</v>
      </c>
      <c r="G32" s="43">
        <f t="shared" si="2"/>
        <v>800000</v>
      </c>
      <c r="H32" s="43">
        <f t="shared" si="3"/>
        <v>0</v>
      </c>
      <c r="I32" s="15" t="s">
        <v>75</v>
      </c>
    </row>
    <row r="33" spans="1:9" s="16" customFormat="1" ht="60.6" customHeight="1">
      <c r="A33" s="19"/>
      <c r="B33" s="20" t="s">
        <v>40</v>
      </c>
      <c r="C33" s="41">
        <f>C34+C37</f>
        <v>405000</v>
      </c>
      <c r="D33" s="41">
        <f t="shared" ref="D33:E33" si="10">D34+D37</f>
        <v>405000</v>
      </c>
      <c r="E33" s="41">
        <f t="shared" si="10"/>
        <v>0</v>
      </c>
      <c r="F33" s="41">
        <f t="shared" ref="F33" si="11">F34+F37</f>
        <v>0</v>
      </c>
      <c r="G33" s="41">
        <f t="shared" ref="G33" si="12">G34+G37</f>
        <v>405000</v>
      </c>
      <c r="H33" s="41">
        <f t="shared" ref="H33" si="13">H34+H37</f>
        <v>0</v>
      </c>
      <c r="I33" s="50"/>
    </row>
    <row r="34" spans="1:9" s="16" customFormat="1" ht="19.8" customHeight="1">
      <c r="A34" s="24"/>
      <c r="B34" s="22" t="s">
        <v>36</v>
      </c>
      <c r="C34" s="30">
        <f>SUM(C35:C36)</f>
        <v>325000</v>
      </c>
      <c r="D34" s="30">
        <f t="shared" ref="D34:E34" si="14">SUM(D35:D36)</f>
        <v>325000</v>
      </c>
      <c r="E34" s="30">
        <f t="shared" si="14"/>
        <v>0</v>
      </c>
      <c r="F34" s="30">
        <f t="shared" ref="F34" si="15">SUM(F35:F36)</f>
        <v>0</v>
      </c>
      <c r="G34" s="30">
        <f t="shared" ref="G34" si="16">SUM(G35:G36)</f>
        <v>325000</v>
      </c>
      <c r="H34" s="30">
        <f t="shared" ref="H34" si="17">SUM(H35:H36)</f>
        <v>0</v>
      </c>
      <c r="I34" s="15"/>
    </row>
    <row r="35" spans="1:9" s="16" customFormat="1" ht="19.8" customHeight="1">
      <c r="A35" s="24"/>
      <c r="B35" s="25" t="s">
        <v>41</v>
      </c>
      <c r="C35" s="31">
        <v>125000</v>
      </c>
      <c r="D35" s="31">
        <v>125000</v>
      </c>
      <c r="E35" s="28">
        <v>0</v>
      </c>
      <c r="F35" s="43">
        <v>0</v>
      </c>
      <c r="G35" s="43">
        <f t="shared" si="2"/>
        <v>125000</v>
      </c>
      <c r="H35" s="43">
        <f t="shared" si="3"/>
        <v>0</v>
      </c>
      <c r="I35" s="15"/>
    </row>
    <row r="36" spans="1:9" s="16" customFormat="1" ht="30.6" customHeight="1">
      <c r="A36" s="24"/>
      <c r="B36" s="25" t="s">
        <v>42</v>
      </c>
      <c r="C36" s="28">
        <v>200000</v>
      </c>
      <c r="D36" s="28">
        <v>200000</v>
      </c>
      <c r="E36" s="28">
        <v>0</v>
      </c>
      <c r="F36" s="43">
        <v>0</v>
      </c>
      <c r="G36" s="43">
        <f t="shared" si="2"/>
        <v>200000</v>
      </c>
      <c r="H36" s="43">
        <f t="shared" si="3"/>
        <v>0</v>
      </c>
      <c r="I36" s="15"/>
    </row>
    <row r="37" spans="1:9" s="16" customFormat="1" ht="19.8" customHeight="1">
      <c r="A37" s="24"/>
      <c r="B37" s="32" t="s">
        <v>43</v>
      </c>
      <c r="C37" s="33">
        <f>C38</f>
        <v>80000</v>
      </c>
      <c r="D37" s="33">
        <f t="shared" ref="D37:H37" si="18">D38</f>
        <v>80000</v>
      </c>
      <c r="E37" s="33">
        <f t="shared" si="18"/>
        <v>0</v>
      </c>
      <c r="F37" s="33">
        <f t="shared" si="18"/>
        <v>0</v>
      </c>
      <c r="G37" s="33">
        <f t="shared" si="18"/>
        <v>80000</v>
      </c>
      <c r="H37" s="33">
        <f t="shared" si="18"/>
        <v>0</v>
      </c>
      <c r="I37" s="15"/>
    </row>
    <row r="38" spans="1:9" s="16" customFormat="1" ht="19.8" customHeight="1">
      <c r="A38" s="24"/>
      <c r="B38" s="34" t="s">
        <v>44</v>
      </c>
      <c r="C38" s="31">
        <v>80000</v>
      </c>
      <c r="D38" s="28">
        <v>80000</v>
      </c>
      <c r="E38" s="28">
        <v>0</v>
      </c>
      <c r="F38" s="43">
        <v>0</v>
      </c>
      <c r="G38" s="43">
        <f t="shared" si="2"/>
        <v>80000</v>
      </c>
      <c r="H38" s="43">
        <f t="shared" si="3"/>
        <v>0</v>
      </c>
      <c r="I38" s="15"/>
    </row>
    <row r="39" spans="1:9" s="16" customFormat="1" ht="74.400000000000006" customHeight="1">
      <c r="A39" s="19"/>
      <c r="B39" s="20" t="s">
        <v>45</v>
      </c>
      <c r="C39" s="41">
        <f>C40+C42+C44</f>
        <v>455000</v>
      </c>
      <c r="D39" s="41">
        <f t="shared" ref="D39:H39" si="19">D40+D42+D44</f>
        <v>0</v>
      </c>
      <c r="E39" s="41">
        <f t="shared" si="19"/>
        <v>0</v>
      </c>
      <c r="F39" s="41">
        <f t="shared" si="19"/>
        <v>455000</v>
      </c>
      <c r="G39" s="41">
        <f t="shared" si="19"/>
        <v>455000</v>
      </c>
      <c r="H39" s="41">
        <f t="shared" si="19"/>
        <v>0</v>
      </c>
      <c r="I39" s="50"/>
    </row>
    <row r="40" spans="1:9" s="16" customFormat="1" ht="19.8" customHeight="1">
      <c r="A40" s="21"/>
      <c r="B40" s="22" t="s">
        <v>38</v>
      </c>
      <c r="C40" s="23">
        <f>C41</f>
        <v>50000</v>
      </c>
      <c r="D40" s="23">
        <f t="shared" ref="D40:G40" si="20">D41</f>
        <v>0</v>
      </c>
      <c r="E40" s="23">
        <f t="shared" si="20"/>
        <v>0</v>
      </c>
      <c r="F40" s="23">
        <f t="shared" si="20"/>
        <v>50000</v>
      </c>
      <c r="G40" s="23">
        <f t="shared" si="20"/>
        <v>50000</v>
      </c>
      <c r="H40" s="43">
        <f t="shared" si="3"/>
        <v>0</v>
      </c>
      <c r="I40" s="15"/>
    </row>
    <row r="41" spans="1:9" s="16" customFormat="1" ht="29.4" customHeight="1">
      <c r="A41" s="21"/>
      <c r="B41" s="35" t="s">
        <v>46</v>
      </c>
      <c r="C41" s="31">
        <v>50000</v>
      </c>
      <c r="D41" s="27">
        <v>0</v>
      </c>
      <c r="E41" s="42">
        <v>0</v>
      </c>
      <c r="F41" s="43">
        <v>50000</v>
      </c>
      <c r="G41" s="43">
        <f t="shared" si="2"/>
        <v>50000</v>
      </c>
      <c r="H41" s="43">
        <f t="shared" si="3"/>
        <v>0</v>
      </c>
      <c r="I41" s="15" t="s">
        <v>67</v>
      </c>
    </row>
    <row r="42" spans="1:9" s="16" customFormat="1" ht="19.8" customHeight="1">
      <c r="A42" s="21"/>
      <c r="B42" s="22" t="s">
        <v>36</v>
      </c>
      <c r="C42" s="23">
        <f>C43</f>
        <v>45000</v>
      </c>
      <c r="D42" s="23">
        <f t="shared" ref="D42:H42" si="21">D43</f>
        <v>0</v>
      </c>
      <c r="E42" s="23">
        <f t="shared" si="21"/>
        <v>0</v>
      </c>
      <c r="F42" s="23">
        <f t="shared" si="21"/>
        <v>45000</v>
      </c>
      <c r="G42" s="23">
        <f t="shared" si="21"/>
        <v>45000</v>
      </c>
      <c r="H42" s="23">
        <f t="shared" si="21"/>
        <v>0</v>
      </c>
      <c r="I42" s="15"/>
    </row>
    <row r="43" spans="1:9" s="16" customFormat="1" ht="34.799999999999997" customHeight="1">
      <c r="A43" s="21"/>
      <c r="B43" s="36" t="s">
        <v>47</v>
      </c>
      <c r="C43" s="31">
        <v>45000</v>
      </c>
      <c r="D43" s="31">
        <v>0</v>
      </c>
      <c r="E43" s="42">
        <v>0</v>
      </c>
      <c r="F43" s="43">
        <v>45000</v>
      </c>
      <c r="G43" s="43">
        <f t="shared" si="2"/>
        <v>45000</v>
      </c>
      <c r="H43" s="43">
        <f t="shared" si="3"/>
        <v>0</v>
      </c>
      <c r="I43" s="15" t="s">
        <v>64</v>
      </c>
    </row>
    <row r="44" spans="1:9" s="16" customFormat="1" ht="19.8" customHeight="1">
      <c r="A44" s="21"/>
      <c r="B44" s="32" t="s">
        <v>43</v>
      </c>
      <c r="C44" s="23">
        <f>SUM(C45:C48)</f>
        <v>360000</v>
      </c>
      <c r="D44" s="23">
        <v>0</v>
      </c>
      <c r="E44" s="23">
        <v>0</v>
      </c>
      <c r="F44" s="23">
        <f>SUM(F45:F48)</f>
        <v>360000</v>
      </c>
      <c r="G44" s="23">
        <f>SUM(G45:G48)</f>
        <v>360000</v>
      </c>
      <c r="H44" s="23">
        <v>0</v>
      </c>
      <c r="I44" s="15"/>
    </row>
    <row r="45" spans="1:9" s="16" customFormat="1" ht="25.8" customHeight="1">
      <c r="A45" s="21"/>
      <c r="B45" s="37" t="s">
        <v>48</v>
      </c>
      <c r="C45" s="31">
        <v>80000</v>
      </c>
      <c r="D45" s="31">
        <v>0</v>
      </c>
      <c r="E45" s="42">
        <v>0</v>
      </c>
      <c r="F45" s="43">
        <v>80000</v>
      </c>
      <c r="G45" s="43">
        <f t="shared" si="2"/>
        <v>80000</v>
      </c>
      <c r="H45" s="43">
        <f t="shared" si="3"/>
        <v>0</v>
      </c>
      <c r="I45" s="15" t="s">
        <v>67</v>
      </c>
    </row>
    <row r="46" spans="1:9" s="16" customFormat="1" ht="25.8" customHeight="1">
      <c r="A46" s="21"/>
      <c r="B46" s="37" t="s">
        <v>49</v>
      </c>
      <c r="C46" s="31">
        <v>80000</v>
      </c>
      <c r="D46" s="31">
        <v>0</v>
      </c>
      <c r="E46" s="42">
        <v>0</v>
      </c>
      <c r="F46" s="43">
        <v>80000</v>
      </c>
      <c r="G46" s="43">
        <f t="shared" si="2"/>
        <v>80000</v>
      </c>
      <c r="H46" s="43">
        <f t="shared" si="3"/>
        <v>0</v>
      </c>
      <c r="I46" s="15" t="s">
        <v>67</v>
      </c>
    </row>
    <row r="47" spans="1:9" s="16" customFormat="1" ht="27.6" customHeight="1">
      <c r="A47" s="21"/>
      <c r="B47" s="25" t="s">
        <v>50</v>
      </c>
      <c r="C47" s="31">
        <v>100000</v>
      </c>
      <c r="D47" s="31">
        <v>0</v>
      </c>
      <c r="E47" s="42">
        <v>0</v>
      </c>
      <c r="F47" s="43">
        <v>100000</v>
      </c>
      <c r="G47" s="43">
        <f t="shared" si="2"/>
        <v>100000</v>
      </c>
      <c r="H47" s="43">
        <f t="shared" si="3"/>
        <v>0</v>
      </c>
      <c r="I47" s="15" t="s">
        <v>66</v>
      </c>
    </row>
    <row r="48" spans="1:9" s="16" customFormat="1" ht="30.6" customHeight="1">
      <c r="A48" s="21"/>
      <c r="B48" s="25" t="s">
        <v>51</v>
      </c>
      <c r="C48" s="31">
        <v>100000</v>
      </c>
      <c r="D48" s="31">
        <v>0</v>
      </c>
      <c r="E48" s="42">
        <v>0</v>
      </c>
      <c r="F48" s="43">
        <v>100000</v>
      </c>
      <c r="G48" s="43">
        <f t="shared" si="2"/>
        <v>100000</v>
      </c>
      <c r="H48" s="43">
        <f t="shared" si="3"/>
        <v>0</v>
      </c>
      <c r="I48" s="15" t="s">
        <v>68</v>
      </c>
    </row>
    <row r="49" spans="1:9" s="16" customFormat="1" ht="19.8" customHeight="1">
      <c r="A49" s="19"/>
      <c r="B49" s="20" t="s">
        <v>52</v>
      </c>
      <c r="C49" s="41">
        <f>C50</f>
        <v>100000</v>
      </c>
      <c r="D49" s="41">
        <v>0</v>
      </c>
      <c r="E49" s="41">
        <v>0</v>
      </c>
      <c r="F49" s="41">
        <v>100000</v>
      </c>
      <c r="G49" s="41">
        <f>G50</f>
        <v>100000</v>
      </c>
      <c r="H49" s="41">
        <v>0</v>
      </c>
      <c r="I49" s="50"/>
    </row>
    <row r="50" spans="1:9" s="16" customFormat="1" ht="19.8" customHeight="1">
      <c r="A50" s="21"/>
      <c r="B50" s="22" t="s">
        <v>38</v>
      </c>
      <c r="C50" s="23">
        <f>C51</f>
        <v>100000</v>
      </c>
      <c r="D50" s="23">
        <v>0</v>
      </c>
      <c r="E50" s="23">
        <v>0</v>
      </c>
      <c r="F50" s="23">
        <v>100000</v>
      </c>
      <c r="G50" s="23">
        <f>G51</f>
        <v>100000</v>
      </c>
      <c r="H50" s="23">
        <v>0</v>
      </c>
      <c r="I50" s="15"/>
    </row>
    <row r="51" spans="1:9" s="16" customFormat="1" ht="33" customHeight="1">
      <c r="A51" s="21"/>
      <c r="B51" s="37" t="s">
        <v>53</v>
      </c>
      <c r="C51" s="31">
        <v>100000</v>
      </c>
      <c r="D51" s="31">
        <v>0</v>
      </c>
      <c r="E51" s="42">
        <v>0</v>
      </c>
      <c r="F51" s="43">
        <v>100000</v>
      </c>
      <c r="G51" s="43">
        <f t="shared" si="2"/>
        <v>100000</v>
      </c>
      <c r="H51" s="43">
        <f t="shared" si="3"/>
        <v>0</v>
      </c>
      <c r="I51" s="15" t="s">
        <v>69</v>
      </c>
    </row>
    <row r="52" spans="1:9" s="16" customFormat="1" ht="19.8" customHeight="1">
      <c r="A52" s="19"/>
      <c r="B52" s="20" t="s">
        <v>54</v>
      </c>
      <c r="C52" s="41">
        <f>C53</f>
        <v>570000</v>
      </c>
      <c r="D52" s="41">
        <v>0</v>
      </c>
      <c r="E52" s="41">
        <v>0</v>
      </c>
      <c r="F52" s="41">
        <v>570000</v>
      </c>
      <c r="G52" s="41">
        <f>G53</f>
        <v>570000</v>
      </c>
      <c r="H52" s="41">
        <v>0</v>
      </c>
      <c r="I52" s="50"/>
    </row>
    <row r="53" spans="1:9" s="16" customFormat="1" ht="19.8" customHeight="1">
      <c r="A53" s="21"/>
      <c r="B53" s="22" t="s">
        <v>43</v>
      </c>
      <c r="C53" s="30">
        <f>SUM(C54:C56)</f>
        <v>570000</v>
      </c>
      <c r="D53" s="31">
        <v>0</v>
      </c>
      <c r="E53" s="42">
        <v>0</v>
      </c>
      <c r="F53" s="53">
        <v>570000</v>
      </c>
      <c r="G53" s="53">
        <f>SUM(G54:G56)</f>
        <v>570000</v>
      </c>
      <c r="H53" s="42">
        <v>0</v>
      </c>
      <c r="I53" s="15"/>
    </row>
    <row r="54" spans="1:9" s="16" customFormat="1" ht="27.6" customHeight="1">
      <c r="A54" s="21"/>
      <c r="B54" s="38" t="s">
        <v>55</v>
      </c>
      <c r="C54" s="31">
        <v>200000</v>
      </c>
      <c r="D54" s="31">
        <v>0</v>
      </c>
      <c r="E54" s="42">
        <v>0</v>
      </c>
      <c r="F54" s="43">
        <v>200000</v>
      </c>
      <c r="G54" s="43">
        <f t="shared" si="2"/>
        <v>200000</v>
      </c>
      <c r="H54" s="43">
        <f t="shared" si="3"/>
        <v>0</v>
      </c>
      <c r="I54" s="15" t="s">
        <v>69</v>
      </c>
    </row>
    <row r="55" spans="1:9" s="16" customFormat="1" ht="27" customHeight="1">
      <c r="A55" s="21"/>
      <c r="B55" s="38" t="s">
        <v>56</v>
      </c>
      <c r="C55" s="31">
        <v>120000</v>
      </c>
      <c r="D55" s="31">
        <v>0</v>
      </c>
      <c r="E55" s="42">
        <v>0</v>
      </c>
      <c r="F55" s="43">
        <v>120000</v>
      </c>
      <c r="G55" s="43">
        <f t="shared" si="2"/>
        <v>120000</v>
      </c>
      <c r="H55" s="43">
        <f t="shared" si="3"/>
        <v>0</v>
      </c>
      <c r="I55" s="15" t="s">
        <v>68</v>
      </c>
    </row>
    <row r="56" spans="1:9" s="16" customFormat="1" ht="27" customHeight="1">
      <c r="A56" s="21"/>
      <c r="B56" s="38" t="s">
        <v>57</v>
      </c>
      <c r="C56" s="31">
        <v>250000</v>
      </c>
      <c r="D56" s="31">
        <v>0</v>
      </c>
      <c r="E56" s="42">
        <v>0</v>
      </c>
      <c r="F56" s="43">
        <v>250000</v>
      </c>
      <c r="G56" s="43">
        <f t="shared" si="2"/>
        <v>250000</v>
      </c>
      <c r="H56" s="43">
        <f t="shared" si="3"/>
        <v>0</v>
      </c>
      <c r="I56" s="15" t="s">
        <v>68</v>
      </c>
    </row>
    <row r="57" spans="1:9" s="16" customFormat="1">
      <c r="A57" s="19"/>
      <c r="B57" s="20" t="s">
        <v>58</v>
      </c>
      <c r="C57" s="41">
        <f>C27+C22+C12</f>
        <v>5420000</v>
      </c>
      <c r="D57" s="41">
        <f>D27+D22+D12</f>
        <v>2134976</v>
      </c>
      <c r="E57" s="41">
        <f>E27+E22+E12</f>
        <v>1066040</v>
      </c>
      <c r="F57" s="41">
        <f>F27+F22+F12</f>
        <v>2218984</v>
      </c>
      <c r="G57" s="51">
        <f t="shared" si="2"/>
        <v>5420000</v>
      </c>
      <c r="H57" s="51">
        <f t="shared" si="3"/>
        <v>0</v>
      </c>
      <c r="I57" s="50"/>
    </row>
    <row r="58" spans="1:9" s="16" customFormat="1" hidden="1">
      <c r="A58" s="14"/>
      <c r="B58" s="15"/>
      <c r="C58" s="43"/>
      <c r="D58" s="43"/>
      <c r="E58" s="43"/>
      <c r="F58" s="43"/>
      <c r="G58" s="43">
        <f t="shared" si="2"/>
        <v>0</v>
      </c>
      <c r="H58" s="15"/>
      <c r="I58" s="15"/>
    </row>
    <row r="59" spans="1:9" s="16" customFormat="1" hidden="1">
      <c r="A59" s="14"/>
      <c r="B59" s="15"/>
      <c r="C59" s="43"/>
      <c r="D59" s="43"/>
      <c r="E59" s="43"/>
      <c r="F59" s="43"/>
      <c r="G59" s="43">
        <f t="shared" si="2"/>
        <v>0</v>
      </c>
      <c r="H59" s="15"/>
      <c r="I59" s="15"/>
    </row>
    <row r="60" spans="1:9" s="16" customFormat="1" hidden="1">
      <c r="A60" s="14"/>
      <c r="B60" s="15"/>
      <c r="C60" s="43"/>
      <c r="D60" s="43"/>
      <c r="E60" s="43"/>
      <c r="F60" s="43"/>
      <c r="G60" s="43">
        <f t="shared" si="2"/>
        <v>0</v>
      </c>
      <c r="H60" s="15"/>
      <c r="I60" s="15"/>
    </row>
    <row r="61" spans="1:9" s="16" customFormat="1" hidden="1">
      <c r="A61" s="14"/>
      <c r="B61" s="15"/>
      <c r="C61" s="43"/>
      <c r="D61" s="43"/>
      <c r="E61" s="43"/>
      <c r="F61" s="43"/>
      <c r="G61" s="43">
        <f t="shared" si="2"/>
        <v>0</v>
      </c>
      <c r="H61" s="15"/>
      <c r="I61" s="15"/>
    </row>
    <row r="62" spans="1:9" s="16" customFormat="1" hidden="1">
      <c r="A62" s="14"/>
      <c r="B62" s="15"/>
      <c r="C62" s="43"/>
      <c r="D62" s="43"/>
      <c r="E62" s="43"/>
      <c r="F62" s="43"/>
      <c r="G62" s="43">
        <f t="shared" si="2"/>
        <v>0</v>
      </c>
      <c r="H62" s="15"/>
      <c r="I62" s="15"/>
    </row>
    <row r="63" spans="1:9" s="16" customFormat="1" hidden="1">
      <c r="A63" s="14"/>
      <c r="B63" s="15"/>
      <c r="C63" s="43"/>
      <c r="D63" s="43"/>
      <c r="E63" s="43"/>
      <c r="F63" s="43"/>
      <c r="G63" s="43">
        <f t="shared" si="2"/>
        <v>0</v>
      </c>
      <c r="H63" s="15"/>
      <c r="I63" s="15"/>
    </row>
    <row r="64" spans="1:9" s="16" customFormat="1" hidden="1">
      <c r="A64" s="14"/>
      <c r="B64" s="15"/>
      <c r="C64" s="43"/>
      <c r="D64" s="43"/>
      <c r="E64" s="43"/>
      <c r="F64" s="43"/>
      <c r="G64" s="43">
        <f t="shared" si="2"/>
        <v>0</v>
      </c>
      <c r="H64" s="15"/>
      <c r="I64" s="15"/>
    </row>
    <row r="65" spans="1:9" s="16" customFormat="1" hidden="1">
      <c r="A65" s="14"/>
      <c r="B65" s="15"/>
      <c r="C65" s="43"/>
      <c r="D65" s="43"/>
      <c r="E65" s="43"/>
      <c r="F65" s="43"/>
      <c r="G65" s="43">
        <f t="shared" si="2"/>
        <v>0</v>
      </c>
      <c r="H65" s="15"/>
      <c r="I65" s="15"/>
    </row>
    <row r="66" spans="1:9" s="16" customFormat="1" hidden="1">
      <c r="A66" s="14"/>
      <c r="B66" s="15"/>
      <c r="C66" s="43"/>
      <c r="D66" s="43"/>
      <c r="E66" s="43"/>
      <c r="F66" s="43"/>
      <c r="G66" s="43">
        <f t="shared" si="2"/>
        <v>0</v>
      </c>
      <c r="H66" s="15"/>
      <c r="I66" s="15"/>
    </row>
    <row r="67" spans="1:9" s="16" customFormat="1" hidden="1">
      <c r="A67" s="14"/>
      <c r="B67" s="15"/>
      <c r="C67" s="43"/>
      <c r="D67" s="43"/>
      <c r="E67" s="43"/>
      <c r="F67" s="43"/>
      <c r="G67" s="43">
        <f t="shared" si="2"/>
        <v>0</v>
      </c>
      <c r="H67" s="15"/>
      <c r="I67" s="15"/>
    </row>
    <row r="68" spans="1:9" s="16" customFormat="1" hidden="1">
      <c r="A68" s="14"/>
      <c r="B68" s="15"/>
      <c r="C68" s="43"/>
      <c r="D68" s="43"/>
      <c r="E68" s="43"/>
      <c r="F68" s="43"/>
      <c r="G68" s="43">
        <f t="shared" si="2"/>
        <v>0</v>
      </c>
      <c r="H68" s="15"/>
      <c r="I68" s="15"/>
    </row>
    <row r="69" spans="1:9" s="16" customFormat="1" hidden="1">
      <c r="A69" s="14"/>
      <c r="B69" s="15"/>
      <c r="C69" s="43"/>
      <c r="D69" s="43"/>
      <c r="E69" s="43"/>
      <c r="F69" s="43"/>
      <c r="G69" s="43">
        <f t="shared" si="2"/>
        <v>0</v>
      </c>
      <c r="H69" s="15"/>
      <c r="I69" s="15"/>
    </row>
    <row r="70" spans="1:9" s="16" customFormat="1" hidden="1">
      <c r="A70" s="14"/>
      <c r="B70" s="15"/>
      <c r="C70" s="43"/>
      <c r="D70" s="43"/>
      <c r="E70" s="43"/>
      <c r="F70" s="43"/>
      <c r="G70" s="43">
        <f t="shared" si="2"/>
        <v>0</v>
      </c>
      <c r="H70" s="15"/>
      <c r="I70" s="15"/>
    </row>
    <row r="71" spans="1:9" s="16" customFormat="1" hidden="1">
      <c r="A71" s="14"/>
      <c r="B71" s="15"/>
      <c r="C71" s="43"/>
      <c r="D71" s="43"/>
      <c r="E71" s="43"/>
      <c r="F71" s="43"/>
      <c r="G71" s="43">
        <f t="shared" si="2"/>
        <v>0</v>
      </c>
      <c r="H71" s="15"/>
      <c r="I71" s="15"/>
    </row>
    <row r="72" spans="1:9" s="16" customFormat="1" hidden="1">
      <c r="A72" s="17"/>
      <c r="B72" s="17"/>
      <c r="C72" s="45"/>
      <c r="D72" s="58"/>
      <c r="E72" s="45"/>
      <c r="F72" s="58"/>
      <c r="G72" s="43">
        <f t="shared" si="2"/>
        <v>0</v>
      </c>
      <c r="H72" s="18"/>
      <c r="I72" s="18"/>
    </row>
    <row r="73" spans="1:9" s="16" customFormat="1" hidden="1">
      <c r="A73" s="17"/>
      <c r="B73" s="17"/>
      <c r="C73" s="46"/>
      <c r="D73" s="59"/>
      <c r="E73" s="46"/>
      <c r="F73" s="58"/>
      <c r="G73" s="43">
        <f t="shared" si="2"/>
        <v>0</v>
      </c>
      <c r="H73" s="18"/>
      <c r="I73" s="18"/>
    </row>
    <row r="74" spans="1:9" s="16" customFormat="1" hidden="1">
      <c r="A74" s="17"/>
      <c r="B74" s="17"/>
      <c r="C74" s="46"/>
      <c r="D74" s="59"/>
      <c r="E74" s="46"/>
      <c r="F74" s="58"/>
      <c r="G74" s="43">
        <f t="shared" si="2"/>
        <v>0</v>
      </c>
      <c r="H74" s="18"/>
      <c r="I74" s="18"/>
    </row>
    <row r="75" spans="1:9" s="16" customFormat="1" hidden="1">
      <c r="A75" s="17"/>
      <c r="B75" s="17"/>
      <c r="C75" s="46"/>
      <c r="D75" s="59"/>
      <c r="E75" s="46"/>
      <c r="F75" s="58"/>
      <c r="G75" s="43">
        <f t="shared" si="2"/>
        <v>0</v>
      </c>
      <c r="H75" s="18"/>
      <c r="I75" s="18"/>
    </row>
    <row r="76" spans="1:9" ht="15.6" hidden="1">
      <c r="A76" s="6"/>
      <c r="B76" s="12" t="s">
        <v>6</v>
      </c>
      <c r="C76" s="47"/>
      <c r="D76" s="60"/>
      <c r="E76" s="47"/>
      <c r="F76" s="60"/>
      <c r="G76" s="43">
        <f t="shared" si="2"/>
        <v>0</v>
      </c>
      <c r="H76" s="7"/>
      <c r="I76" s="7"/>
    </row>
    <row r="77" spans="1:9" ht="15.6">
      <c r="B77" s="4"/>
    </row>
    <row r="78" spans="1:9" ht="15.6">
      <c r="A78" s="5" t="s">
        <v>59</v>
      </c>
      <c r="D78" s="61"/>
    </row>
    <row r="80" spans="1:9" ht="15.6">
      <c r="B80" s="4"/>
    </row>
    <row r="81" spans="1:4" ht="15.6">
      <c r="A81" s="5" t="s">
        <v>60</v>
      </c>
      <c r="D81" s="61" t="s">
        <v>7</v>
      </c>
    </row>
    <row r="83" spans="1:4" ht="15.6">
      <c r="A83" s="5" t="s">
        <v>8</v>
      </c>
      <c r="B83" s="52">
        <v>45260</v>
      </c>
    </row>
    <row r="84" spans="1:4" ht="15.6">
      <c r="B84" s="4"/>
    </row>
    <row r="85" spans="1:4" ht="15.6">
      <c r="A85" s="5" t="s">
        <v>9</v>
      </c>
    </row>
    <row r="86" spans="1:4" ht="15.6">
      <c r="B86" s="5" t="s">
        <v>10</v>
      </c>
    </row>
    <row r="87" spans="1:4" ht="15.6">
      <c r="A87" s="2" t="s">
        <v>11</v>
      </c>
    </row>
  </sheetData>
  <mergeCells count="5">
    <mergeCell ref="A4:I4"/>
    <mergeCell ref="A2:I2"/>
    <mergeCell ref="A6:I6"/>
    <mergeCell ref="A7:I7"/>
    <mergeCell ref="A8:I8"/>
  </mergeCells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Лист1!_Hlk32248595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2023-11-30T15:19:49Z</cp:lastPrinted>
  <dcterms:created xsi:type="dcterms:W3CDTF">2021-01-28T05:20:39Z</dcterms:created>
  <dcterms:modified xsi:type="dcterms:W3CDTF">2023-12-01T11:27:56Z</dcterms:modified>
</cp:coreProperties>
</file>