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Агзия\Ключи ТОО\КФ Альянс\ASA\ЦПГИ 2023\"/>
    </mc:Choice>
  </mc:AlternateContent>
  <xr:revisionPtr revIDLastSave="0" documentId="13_ncr:1_{F3E58D31-7804-4FEE-864D-26ED6BF0B2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Hlk32248595" localSheetId="0">Лист1!#REF!</definedName>
    <definedName name="_xlnm.Print_Area" localSheetId="0">Лист1!$A$1:$K$94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D42" i="1"/>
  <c r="E42" i="1"/>
  <c r="F42" i="1"/>
  <c r="G42" i="1"/>
  <c r="H42" i="1"/>
  <c r="C42" i="1"/>
  <c r="I46" i="1"/>
  <c r="J46" i="1" s="1"/>
  <c r="I45" i="1"/>
  <c r="J45" i="1" s="1"/>
  <c r="I44" i="1"/>
  <c r="J44" i="1" s="1"/>
  <c r="I43" i="1"/>
  <c r="J43" i="1" s="1"/>
  <c r="D27" i="1"/>
  <c r="E27" i="1"/>
  <c r="F27" i="1"/>
  <c r="G27" i="1"/>
  <c r="H27" i="1"/>
  <c r="C27" i="1"/>
  <c r="I31" i="1"/>
  <c r="J31" i="1" s="1"/>
  <c r="I30" i="1"/>
  <c r="J30" i="1" s="1"/>
  <c r="I29" i="1"/>
  <c r="J29" i="1" s="1"/>
  <c r="I28" i="1"/>
  <c r="J28" i="1" s="1"/>
  <c r="D40" i="1" l="1"/>
  <c r="E40" i="1"/>
  <c r="F40" i="1"/>
  <c r="G40" i="1"/>
  <c r="H40" i="1"/>
  <c r="C40" i="1"/>
  <c r="I41" i="1"/>
  <c r="J41" i="1" s="1"/>
  <c r="D36" i="1"/>
  <c r="E36" i="1"/>
  <c r="F36" i="1"/>
  <c r="G36" i="1"/>
  <c r="H36" i="1"/>
  <c r="D21" i="1"/>
  <c r="E21" i="1"/>
  <c r="F21" i="1"/>
  <c r="G21" i="1"/>
  <c r="H21" i="1"/>
  <c r="C36" i="1"/>
  <c r="I38" i="1"/>
  <c r="J38" i="1" s="1"/>
  <c r="I33" i="1"/>
  <c r="J33" i="1" s="1"/>
  <c r="I32" i="1"/>
  <c r="C21" i="1"/>
  <c r="I23" i="1"/>
  <c r="J23" i="1" s="1"/>
  <c r="I24" i="1"/>
  <c r="J24" i="1" s="1"/>
  <c r="E11" i="1"/>
  <c r="F11" i="1"/>
  <c r="H11" i="1"/>
  <c r="H20" i="1" l="1"/>
  <c r="D20" i="1"/>
  <c r="F20" i="1"/>
  <c r="F51" i="1" s="1"/>
  <c r="G20" i="1"/>
  <c r="J32" i="1"/>
  <c r="E20" i="1"/>
  <c r="E51" i="1" s="1"/>
  <c r="C20" i="1"/>
  <c r="I39" i="1"/>
  <c r="I37" i="1"/>
  <c r="J37" i="1" l="1"/>
  <c r="I36" i="1"/>
  <c r="J39" i="1"/>
  <c r="J36" i="1" l="1"/>
  <c r="I25" i="1"/>
  <c r="J25" i="1" s="1"/>
  <c r="I26" i="1"/>
  <c r="H51" i="1" l="1"/>
  <c r="J26" i="1"/>
  <c r="I13" i="1" l="1"/>
  <c r="J13" i="1" s="1"/>
  <c r="G12" i="1"/>
  <c r="G11" i="1" s="1"/>
  <c r="G51" i="1" s="1"/>
  <c r="I22" i="1" l="1"/>
  <c r="I21" i="1" s="1"/>
  <c r="J22" i="1" l="1"/>
  <c r="J21" i="1" s="1"/>
  <c r="D11" i="1"/>
  <c r="C12" i="1"/>
  <c r="C11" i="1" s="1"/>
  <c r="C51" i="1" s="1"/>
  <c r="I35" i="1" l="1"/>
  <c r="I34" i="1"/>
  <c r="I27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2" i="1"/>
  <c r="J34" i="1" l="1"/>
  <c r="J12" i="1"/>
  <c r="J11" i="1" s="1"/>
  <c r="I11" i="1"/>
  <c r="J35" i="1"/>
  <c r="J27" i="1" l="1"/>
  <c r="I40" i="1"/>
  <c r="I50" i="1" l="1"/>
  <c r="J50" i="1" l="1"/>
  <c r="I49" i="1"/>
  <c r="J49" i="1" s="1"/>
  <c r="J40" i="1"/>
  <c r="I48" i="1" l="1"/>
  <c r="J48" i="1" s="1"/>
  <c r="I47" i="1" l="1"/>
  <c r="D51" i="1"/>
  <c r="I42" i="1" l="1"/>
  <c r="I20" i="1" s="1"/>
  <c r="I51" i="1" s="1"/>
  <c r="J47" i="1"/>
  <c r="J42" i="1" s="1"/>
  <c r="J20" i="1" l="1"/>
  <c r="J51" i="1" s="1"/>
</calcChain>
</file>

<file path=xl/sharedStrings.xml><?xml version="1.0" encoding="utf-8"?>
<sst xmlns="http://schemas.openxmlformats.org/spreadsheetml/2006/main" count="96" uniqueCount="81">
  <si>
    <t>№</t>
  </si>
  <si>
    <t>Бухгалтер</t>
  </si>
  <si>
    <t>1.</t>
  </si>
  <si>
    <t>Әкімшілік шығындар:</t>
  </si>
  <si>
    <t>Жалақы, оның ішінде:</t>
  </si>
  <si>
    <t>Ұйым жетекшісі</t>
  </si>
  <si>
    <t>Жоба координаторы</t>
  </si>
  <si>
    <t>Жоба менеджері</t>
  </si>
  <si>
    <t>Әлеуметтік салық және әлеуметтік төлемдер</t>
  </si>
  <si>
    <t>Міндетті әлеуметтік медициналық сақтандыру</t>
  </si>
  <si>
    <t>Банк қызметі</t>
  </si>
  <si>
    <t>Қорытынды:</t>
  </si>
  <si>
    <r>
      <t xml:space="preserve">Грант алушы: </t>
    </r>
    <r>
      <rPr>
        <sz val="12"/>
        <color theme="1"/>
        <rFont val="Times New Roman"/>
        <family val="1"/>
        <charset val="204"/>
      </rPr>
      <t xml:space="preserve">«Алматы студенттер Альянсы» корпоративтік қоры        
</t>
    </r>
  </si>
  <si>
    <t xml:space="preserve"> ҚАРАЖАТТЫҢ ЖҰМСАЛУЫ ТУРАЛЫ АРАЛЫҚ ЕСЕП      
</t>
  </si>
  <si>
    <t>Шығыстар</t>
  </si>
  <si>
    <t xml:space="preserve">Шығыстар сметасы </t>
  </si>
  <si>
    <t xml:space="preserve"> № 1 аралық Есеп</t>
  </si>
  <si>
    <t xml:space="preserve">  № 2 аралық Есеп</t>
  </si>
  <si>
    <t xml:space="preserve"> № 3 аралық Есеп</t>
  </si>
  <si>
    <t>№ 4 аралық Есеп</t>
  </si>
  <si>
    <t>Қорытынды Есеп</t>
  </si>
  <si>
    <t>Сомасы (3+4+5+6+7)</t>
  </si>
  <si>
    <t>Қалдық (2-8)</t>
  </si>
  <si>
    <t>Контрагент, төлем күні және мақсаты</t>
  </si>
  <si>
    <t>Ұйымның басшысы _____________</t>
  </si>
  <si>
    <t>Ұйымның есепшісі _____________</t>
  </si>
  <si>
    <t>Күні:</t>
  </si>
  <si>
    <t xml:space="preserve">М.О. </t>
  </si>
  <si>
    <t>* Қаражаттың жұмсалуы туралы есепке қойылатын талаптар бойынша толтырылады</t>
  </si>
  <si>
    <t>Қуандық Жасұлан Бостандықұлы</t>
  </si>
  <si>
    <t>Умиртаева Агзия Турсынбаевна</t>
  </si>
  <si>
    <t xml:space="preserve">«15» наурыз 2022 жылғы №36
Грант беру жөніндегі Келісімшарттың № 5 Қосымшасы       </t>
  </si>
  <si>
    <r>
      <t>Грант тақырыбы:</t>
    </r>
    <r>
      <rPr>
        <sz val="12"/>
        <color theme="1"/>
        <rFont val="Times New Roman"/>
        <family val="1"/>
        <charset val="204"/>
      </rPr>
      <t xml:space="preserve">«Ules» жобасы </t>
    </r>
  </si>
  <si>
    <t>Тікелей шығыстар:</t>
  </si>
  <si>
    <t xml:space="preserve">1 шара. Мақсатты топтар ішінде әлеуметтанулық зерттеу              </t>
  </si>
  <si>
    <t>Зерттеу әдіснамасын және құралын әзірлеу</t>
  </si>
  <si>
    <t>Зерттеудің сауалнамасын жүргізу</t>
  </si>
  <si>
    <t>Зерттеу нәтижелері бойынша жауаптарды базаға енгізу</t>
  </si>
  <si>
    <t>Зерттеу нәтижелері бойынша кростабуляцияларды дайындау</t>
  </si>
  <si>
    <t>Талдау жұмыстарын жүргізу</t>
  </si>
  <si>
    <t>2 шара. «Face to face» іс-шарасы</t>
  </si>
  <si>
    <t>3 шара. «Жеті жарғы» іс-шарасы</t>
  </si>
  <si>
    <t>Жеті бағыт бойынша менторлардың қызметі</t>
  </si>
  <si>
    <t>СМИ қызметі</t>
  </si>
  <si>
    <t>4 шара. Ules.kz платформасының жүзеге асырылуы</t>
  </si>
  <si>
    <t>Платформаны жасау қызметі</t>
  </si>
  <si>
    <t>5 шара. «ӨзгерIS» байқауын ұйымдастыру</t>
  </si>
  <si>
    <t>Сарапшылардың қызметі</t>
  </si>
  <si>
    <r>
      <t xml:space="preserve">Грант сомасы: </t>
    </r>
    <r>
      <rPr>
        <sz val="12"/>
        <color theme="1"/>
        <rFont val="Times New Roman"/>
        <family val="1"/>
        <charset val="204"/>
      </rPr>
      <t>32 000 000 (отыз екі миллион) теңге</t>
    </r>
  </si>
  <si>
    <t>Өңір менеджерлерінің координаторы</t>
  </si>
  <si>
    <t>Спикерлердің қызметі (20 регион*10 кездесу)</t>
  </si>
  <si>
    <t>Іс-шара өтетін орындарды (зал және т.б.) жалға алу (20 регион)</t>
  </si>
  <si>
    <t>Спикерлердің жататын орны (20 өңірде барлығы 200 кездесу)</t>
  </si>
  <si>
    <t>Транспорттық шығындар (20 өңір*200 елді мекен)</t>
  </si>
  <si>
    <t>Ролл-апптарды дайындау және шығару қызметі (4 дана * 10000 тенге)</t>
  </si>
  <si>
    <t>Ақпараттық брошюралар (140 дана*1000 теңге)</t>
  </si>
  <si>
    <t>Жеті бағыт бойынша курстарды түсіру қызметі</t>
  </si>
  <si>
    <t>Қатысушылардың тұратын жері (5 күн*110 адам*9000 теңге)</t>
  </si>
  <si>
    <t>Транспорттық шығындар</t>
  </si>
  <si>
    <t xml:space="preserve">Залды жалға алу </t>
  </si>
  <si>
    <t>Видео редактор қызметі</t>
  </si>
  <si>
    <t>Фото және видео түсірілім қызметі</t>
  </si>
  <si>
    <t>Таратпа материалдар шығару (100 дана*2000 теңге)</t>
  </si>
  <si>
    <t xml:space="preserve">Музыкалық аппаратураны жалға алу </t>
  </si>
  <si>
    <t>Договора №24 от 24 мая 2023 г., согласно Счет на оплату №68 от 26 мая 2023 г.,Счет на оплату №113 от 9 августа 2023 г. п/п № 749 от 30.05.2023, №810 от 09.08.2023 г</t>
  </si>
  <si>
    <t>Өңір менеджерлері (6 адам*6 ай*100 000)</t>
  </si>
  <si>
    <t xml:space="preserve">НАО «Государственная корпорация «Правительство для граждан» и РГУ «УГД по Алмалинскому району ДГД по городу Алматы КГД МФ РК», П/п: СН за апрель  №748 от 05.05.23г., за май  №756 от 02.06.23г., за июнь  №773 от 01.07.23г., за июль  №804 от 03.08.23г.,
СО за апрель №744 от 05.05.23г.  за май  №757 от 02.06.23г., за июнь  №789 от 01.07.23г., за июль  №801 от 03.08.23г.,                                                      </t>
  </si>
  <si>
    <t>НАО «Государственная корпорация «Правительство для граждан», П/п: ОСМС за апрель №746 от 05.05.23г., за май  №753 от 02.06.23г., за июнь  №771 от 01.07.23г., за июль  №807 от 03.08.23г.,</t>
  </si>
  <si>
    <t xml:space="preserve">Куатбеков Олжас Асилбекугли, ДОГОВОР возмездного оказания услуг №23/08 от 01.06.23, АВР №2 от 30.06.23, АВР №3 от 31.07.23, АВР №7 от 31.08.23, п/п за июнь №774 от 01.07.23г., за июль №774 от 31.07.23г,  за август №830 от 27.09.23, 
ИПН  за июнь № 805 от 03.08.23 г, за июль №806 от 03.08.23 г.  
ОПВ за июнь № 797 от 03.08.23 г, за июль №800 от 03.08.23 г.                                            ВОСМС за июнь № 803 от 03.08.23 г, за июль №802 от 03.08.23 г.                  Омаш Ажар Құрбанбекқызы, ДОГОВОР возмездного оказания услуг №23/09 от 01.06.23, АВР №8 от 30.09.23 г., п/п за сентябрь №845 от 03.10.23 г.                                                      </t>
  </si>
  <si>
    <t>Омаш Ажар Құрбанбекқызы, ДОГОВОР возмездного оказания услуг №23/09 от 01.06.23, АВР №2 от 30.06.23, АВР №3 от 31.07.23, п/п за июнь №774 от 01.07.23г., за июль №774 от 31.07.23г.ИПН  за июнь № 805 от 03.08.23 г, за июль №806 от 03.08.23 г.,  ПВ за июнь № 797 от 03.08.23 г, за июль №800 от 03.08.23 г., ВОСМС за июнь № 803 от 03.08.23 г, за июль №802 от 03.08.23 г., Меңдібай Дәулет Мұратұлы, ДОГОВОР возмездного оказания услуг №23/10 от 01.06.23, АВР №2 от 30.06.23, АВР №3 от 31.07.23, п/п за июнь №774 от 01.07.23г., за июль №774 от 31.07.23г.ИПН  за июнь № 805 от 03.08.23 г, за июль №806 от 03.08.23 г.,                                                                                                              Гауһарбек Ақсұңқар Төреханқызы, ДОГОВОР возмездного оказания услуг №23/11 от 01.06.23, АВР №2 от 30.06.23, АВР №3 от 31.07.23, п/п за июнь №774 от 01.07.23г., за июль №774 от 31.07.23г.ИПН  за июнь № 805 от 03.08.23 г, за июль №806 от 03.08.23 г., ОПВ за июнь № 797 от 03.08.23 г, за июль №800 от 03.08.23 г., ВОСМС за июнь № 803 от 03.08.23 г, за июль №802 от 03.08.23 г.,                                                                                                             Тастанбек Айымхан Сабырханқызы, ДОГОВОР возмездного оказания услуг №23/12 от 01.06.23, АВР №2 от 30.06.23, АВР №3 от 31.07.23, п/п за июнь №774 от 01.07.23г., за июль №774 от 31.07.23г.ИПН  за июнь № 805 от 03.08.23 г, за июль №806 от 03.08.23 г., ОПВ за июнь № 797 от 03.08.23 г, за июль №800 от 03.08.23 г., ВОСМС за июнь № 803 от 03.08.23 г, за июль №802 от 03.08.23 г.,                                                                                                       Сайтақын Аяулым Алмабекқызы, ДОГОВОР возмездного оказания услуг №23/13 от 01.06.23, АВР №2 от 30.06.23, АВР №3 от 31.07.23, п/п за июнь №774 от 01.07.23г., за июль №774 от 31.07.23г.ИПН  за июнь № 805 от 03.08.23 г, за июль №806 от 03.08.23 г., ОПВ за июнь № 797 от 03.08.23 г, за июль №800 от 03.08.23 г., ВОСМС за июнь № 803 от 03.08.23 г, за июль №802 от 03.08.23 г., Құрман Дидар Қайратұлы, ДОГОВОР возмездного оказания услуг №23/14 от 01.06.23, АВР №2 от 30.06.23, АВР №3 от 31.07.23, п/п за июнь №774 от 01.07.23г., за июль №774 от 31.07.23г.ИПН  за июнь № 805 от 03.08.23 г, за июль №806 от 03.08.23 г., ОПВ за июнь № 797 от 03.08.23 г, за июль №800 от 03.08.23 г., ВОСМС за июнь № 803 от 03.08.23 г, за июль №802 от 03.08.23 г., Файзуллаев Кадырбек Бауыржанович, ДОГОВОР возмездного оказания услуг №23/17 от 01.09.23, АВР №1 от 30.09.23, п/п за сентябрь №851 от 03.10.23, ҚАЛУОВА ИНДИРА ҒАЛЫМЖАНҚЫЗЫ, ДОГОВОР возмездного оказания услуг №23/16 от 01.09.23, АВР №1 от 30.09.23, п/п за сентябрь №849 от 03.10.23,</t>
  </si>
  <si>
    <t>ИП " Job Kasip", Договор возмездного оказания услуг №23/210 от 01.08.23 г, АВР №2 от 12.10.23 г., согласно Счет на оплату №3 от 04.10.23,</t>
  </si>
  <si>
    <t>ТОО " Курорт отель Ак булак", Договор об оказания услуг №31/ 23 от 01.10.23 г, АВР №1614 от 12.10.23 г.,</t>
  </si>
  <si>
    <t>ИП Sembay KZ, Договор возмездного оказания услуг №EC01-20230612-78032276 от 12.06.23 г, АВР №AKT-960925401647-231024-78910761 от 24.10.2023 г, ЭСФ №ESF-960925401647-20231024-39422753 от 24.10.2023 г.</t>
  </si>
  <si>
    <t>Қуандық Жасұлан Бостандықұлы,  п/п по ЗП за апрель №742 от 05.05.23г.,за май №754 от 02.06.23г.,за июнь № 764 от 01.07.23 г, за июль №793 от 28.07.23 г., за август №814 от 08.09.23 г., за сентябрь  №841 от 03.10.23 г.,
ИПН  за апрель №747 от 05.05.23г.,за май №751 от 02.06.23г.,за июнь № 772 от 01.07.23 г, за июль №806 от 03.08.23 г.
ОПВ за апрель №743 от 05.05.23г., за май №750 от 02.06.23г.,за июнь № 768 от 01.07.23 г, за июль №800 от 03.08.23 г.                                                   ВОСМС за апрель №745 от 05.05.23г., за май №758 от 02.06.23г.,за июнь № 770 от 01.07.23 г, за июль №802 от 03.08.23 г.,                                                                                     за октябрь месяц Расчетная ведомасть и Табель №7 от 31.10.2023, за ноябрь месяц Расчетная ведомость и Табель №8 от 30.11.2023 г.</t>
  </si>
  <si>
    <t>Умиртаева Агзия Турсынбаевна, п/п по ЗП за апрель №740 от 05.05.2023г., за август № 813 от 08.09.23 г., за сентябрь  №843 от 03.10.23 г.,
ИПН  за апрель №747 от 05.05.23г.,за май №751 от 02.06.23г.,за июнь № 772 от 01.07.23 г, за июль №806 от 03.08.23 г., 
ОПВ за апрель №743 от 05.05.23г., за май №750 от 02.06.23г.,за июнь № 768 от 01.07.23 г, за июль №800 от 03.08.23 г.                                                    ВОСМС за апрель №745 от 05.05.23г., за май №758 от 02.06.23г.,за июнь № 770 от 01.07.23 г, за июль №802 от 03.08.23 г.                                                                  за октябрь месяц Расчетная ведомасть и Табель №7 от 31.10.2023, за ноябрь месяц Расчетная ведомость и Табель №8 от 30.11.2023 г.</t>
  </si>
  <si>
    <t>Тленчиева Шырын Мураткызы, п/п по ЗП за апрель №739 от 05.05.2023г., за август № 812 от 08.09.23 г., за сентябрь  №842 от 03.10.23 г.,
ИПН  за апрель №747 от 05.05.23г.,за май №751 от 02.06.23г.,за июнь № 772 от 01.07.23 г, за июль №806 от 03.08.23 г.
ОПВ за апрель №743 от 05.05.23г., за май №750 от 02.06.23г.,за июнь № 768 от 01.07.23 г, за июль №800 от 03.08.23 г.                                                  ВОСМС за апрель №745 от 05.05.23г., за май №758 от 02.06.23г.,за июнь № 770 от 01.07.23 г, за июль №802 от 03.08.23 г.                                                                     за октябрь месяц Расчетная ведомасть и Табель №7 от 31.10.2023, за ноябрь месяц Расчетная ведомость и Табель №8 от 30.11.2023 г.</t>
  </si>
  <si>
    <t xml:space="preserve">Жақсыбай Жұлдыз Әбілсейітқызы, п/п по ЗП за апрель №741 от 05.05.2023г., за август № 811 от 08.09.23 г., за сентябрь  №844 от 03.10.23 г.,
ИПН  за апрель №747 от 05.05.23г.,за май №751 от 02.06.23г.,за июнь № 772 от 01.07.23 г, за июль №806 от 03.08.23 г.
ОПВ за апрель №743 от 05.05.23г., за май №750 от 02.06.23г.,за июнь № 768 от 01.07.23 г, за июль №800 от 03.08.23 г.                                                  ВОСМС за апрель №745 от 05.05.23г., за май №758 от 02.06.23г.,за июнь № 770 от 01.07.23 г, за июль №802 от 03.08.23 г.                                                               за октябрь месяц Расчетная ведомасть и Табель №7 от 31.10.2023, за ноябрь месяц Расчетная ведомость и Табель №8 от 30.11.2023 г. </t>
  </si>
  <si>
    <t xml:space="preserve">Договор №23/15 об оказание услуг по проведению социологического иследование от 30.06.2023, АВР №01 от 20.07.2023, Счет на оплату №01 от 21.07.23, АВР №03 от 16.10.23, Счет на оплату № 3 от 16.10.23 </t>
  </si>
  <si>
    <t>Договор № 01.07-2023-ДУ оказания транспортных услуг  от 01 июля  2023 г., АВР №9 от 20.10.23, Счет на оплату №9 от 17.10.2023 г.</t>
  </si>
  <si>
    <t>Договор возмездного оказания услуг №01.06/2023-AG от 01 июня  2023 года., АВР№8 от 26.10.23, Счет на оплату №5 от 26.10.2023 г.</t>
  </si>
  <si>
    <t>АО "БанкЦентрКредит", выписка из банка с 05.03.23г. по 25.05.23г., выписка из банка с 26.05.23г. по 25.08.23г., выписка из банка с 26.08.23г. по 27.10.23г.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</si>
</sst>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64" fontId="0" fillId="0" borderId="0" xfId="0" applyNumberFormat="1"/>
    <xf numFmtId="164" fontId="7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12" fillId="0" borderId="0" xfId="0" applyFont="1"/>
    <xf numFmtId="3" fontId="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3" fontId="0" fillId="0" borderId="0" xfId="0" applyNumberFormat="1"/>
    <xf numFmtId="3" fontId="7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1"/>
  <sheetViews>
    <sheetView tabSelected="1" topLeftCell="A28" zoomScale="86" zoomScaleNormal="86" zoomScaleSheetLayoutView="100" workbookViewId="0">
      <selection activeCell="F22" sqref="F22"/>
    </sheetView>
  </sheetViews>
  <sheetFormatPr defaultRowHeight="15" x14ac:dyDescent="0.25"/>
  <cols>
    <col min="1" max="1" width="4.85546875" customWidth="1"/>
    <col min="2" max="2" width="38.42578125" style="22" customWidth="1"/>
    <col min="3" max="3" width="14.5703125" style="15" customWidth="1"/>
    <col min="4" max="4" width="18.42578125" style="15" customWidth="1"/>
    <col min="5" max="5" width="17.42578125" customWidth="1"/>
    <col min="6" max="6" width="17.140625" style="33" customWidth="1"/>
    <col min="7" max="7" width="17.42578125" customWidth="1"/>
    <col min="8" max="8" width="18.5703125" customWidth="1"/>
    <col min="9" max="9" width="13.42578125" customWidth="1"/>
    <col min="10" max="10" width="14" customWidth="1"/>
    <col min="11" max="11" width="65.85546875" customWidth="1"/>
  </cols>
  <sheetData>
    <row r="2" spans="1:11" ht="39" customHeight="1" x14ac:dyDescent="0.25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5.75" x14ac:dyDescent="0.25">
      <c r="B3" s="9"/>
    </row>
    <row r="4" spans="1:11" ht="36.75" customHeight="1" x14ac:dyDescent="0.25">
      <c r="A4" s="36" t="s">
        <v>13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5.75" x14ac:dyDescent="0.25">
      <c r="B5" s="20"/>
    </row>
    <row r="6" spans="1:11" ht="15.75" x14ac:dyDescent="0.25">
      <c r="A6" s="38" t="s">
        <v>12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5.75" x14ac:dyDescent="0.25">
      <c r="A7" s="38" t="s">
        <v>32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15.75" x14ac:dyDescent="0.25">
      <c r="A8" s="38" t="s">
        <v>48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28.5" x14ac:dyDescent="0.25">
      <c r="A9" s="4" t="s">
        <v>0</v>
      </c>
      <c r="B9" s="5" t="s">
        <v>14</v>
      </c>
      <c r="C9" s="16" t="s">
        <v>15</v>
      </c>
      <c r="D9" s="16" t="s">
        <v>16</v>
      </c>
      <c r="E9" s="5" t="s">
        <v>17</v>
      </c>
      <c r="F9" s="34" t="s">
        <v>18</v>
      </c>
      <c r="G9" s="5" t="s">
        <v>19</v>
      </c>
      <c r="H9" s="5" t="s">
        <v>20</v>
      </c>
      <c r="I9" s="5" t="s">
        <v>21</v>
      </c>
      <c r="J9" s="5" t="s">
        <v>22</v>
      </c>
      <c r="K9" s="5" t="s">
        <v>23</v>
      </c>
    </row>
    <row r="10" spans="1:11" x14ac:dyDescent="0.25">
      <c r="A10" s="6"/>
      <c r="B10" s="7">
        <v>1</v>
      </c>
      <c r="C10" s="17">
        <v>2</v>
      </c>
      <c r="D10" s="17">
        <v>3</v>
      </c>
      <c r="E10" s="7">
        <v>4</v>
      </c>
      <c r="F10" s="35">
        <v>5</v>
      </c>
      <c r="G10" s="7">
        <v>6</v>
      </c>
      <c r="H10" s="7">
        <v>7</v>
      </c>
      <c r="I10" s="7">
        <v>8</v>
      </c>
      <c r="J10" s="7">
        <v>9</v>
      </c>
      <c r="K10" s="7"/>
    </row>
    <row r="11" spans="1:11" ht="15.75" x14ac:dyDescent="0.25">
      <c r="A11" s="10" t="s">
        <v>2</v>
      </c>
      <c r="B11" s="11" t="s">
        <v>3</v>
      </c>
      <c r="C11" s="18">
        <f>C12+C17+C18+C19</f>
        <v>5822720</v>
      </c>
      <c r="D11" s="18">
        <f>D12+D17+D18+D19</f>
        <v>726540</v>
      </c>
      <c r="E11" s="18">
        <f t="shared" ref="E11:J11" si="0">E12+E17+E18+E19</f>
        <v>2185320</v>
      </c>
      <c r="F11" s="29">
        <f t="shared" si="0"/>
        <v>2910860</v>
      </c>
      <c r="G11" s="18">
        <f t="shared" si="0"/>
        <v>0</v>
      </c>
      <c r="H11" s="18">
        <f t="shared" si="0"/>
        <v>0</v>
      </c>
      <c r="I11" s="18">
        <f t="shared" si="0"/>
        <v>5822720</v>
      </c>
      <c r="J11" s="18">
        <f t="shared" si="0"/>
        <v>0</v>
      </c>
      <c r="K11" s="3"/>
    </row>
    <row r="12" spans="1:11" ht="15.75" x14ac:dyDescent="0.25">
      <c r="A12" s="10"/>
      <c r="B12" s="11" t="s">
        <v>4</v>
      </c>
      <c r="C12" s="18">
        <f>C13+C14+C15+C16</f>
        <v>5200000</v>
      </c>
      <c r="D12" s="18">
        <f>D13+D14+D15+D16</f>
        <v>650000</v>
      </c>
      <c r="E12" s="18">
        <f>E13+E14+E15+E16</f>
        <v>1950000</v>
      </c>
      <c r="F12" s="18">
        <f>F13+F14+F15+F16</f>
        <v>2600000</v>
      </c>
      <c r="G12" s="18">
        <f t="shared" ref="G12" si="1">G13+G14+G15+G16</f>
        <v>0</v>
      </c>
      <c r="H12" s="3"/>
      <c r="I12" s="18">
        <f t="shared" ref="I12:I35" si="2">D12+E12+F12+G12+H12</f>
        <v>5200000</v>
      </c>
      <c r="J12" s="18">
        <f t="shared" ref="J12:J50" si="3">C12-I12</f>
        <v>0</v>
      </c>
      <c r="K12" s="3"/>
    </row>
    <row r="13" spans="1:11" ht="189.75" customHeight="1" x14ac:dyDescent="0.25">
      <c r="A13" s="10"/>
      <c r="B13" s="12" t="s">
        <v>5</v>
      </c>
      <c r="C13" s="19">
        <v>1600000</v>
      </c>
      <c r="D13" s="19">
        <v>200000</v>
      </c>
      <c r="E13" s="27">
        <v>600000</v>
      </c>
      <c r="F13" s="27">
        <v>800000</v>
      </c>
      <c r="G13" s="3"/>
      <c r="H13" s="3"/>
      <c r="I13" s="18">
        <f>D13+E13+F13+G13+H13</f>
        <v>1600000</v>
      </c>
      <c r="J13" s="18">
        <f t="shared" si="3"/>
        <v>0</v>
      </c>
      <c r="K13" s="2" t="s">
        <v>73</v>
      </c>
    </row>
    <row r="14" spans="1:11" ht="151.5" customHeight="1" x14ac:dyDescent="0.25">
      <c r="A14" s="10"/>
      <c r="B14" s="13" t="s">
        <v>1</v>
      </c>
      <c r="C14" s="19">
        <v>1200000</v>
      </c>
      <c r="D14" s="19">
        <v>150000</v>
      </c>
      <c r="E14" s="27">
        <v>450000</v>
      </c>
      <c r="F14" s="27">
        <v>600000</v>
      </c>
      <c r="G14" s="3"/>
      <c r="H14" s="3"/>
      <c r="I14" s="18">
        <f t="shared" si="2"/>
        <v>1200000</v>
      </c>
      <c r="J14" s="18">
        <f t="shared" si="3"/>
        <v>0</v>
      </c>
      <c r="K14" s="2" t="s">
        <v>74</v>
      </c>
    </row>
    <row r="15" spans="1:11" ht="150.75" customHeight="1" x14ac:dyDescent="0.25">
      <c r="A15" s="10"/>
      <c r="B15" s="12" t="s">
        <v>6</v>
      </c>
      <c r="C15" s="19">
        <v>1200000</v>
      </c>
      <c r="D15" s="19">
        <v>150000</v>
      </c>
      <c r="E15" s="27">
        <v>450000</v>
      </c>
      <c r="F15" s="27">
        <v>600000</v>
      </c>
      <c r="G15" s="3"/>
      <c r="H15" s="3"/>
      <c r="I15" s="18">
        <f t="shared" si="2"/>
        <v>1200000</v>
      </c>
      <c r="J15" s="18">
        <f t="shared" si="3"/>
        <v>0</v>
      </c>
      <c r="K15" s="2" t="s">
        <v>75</v>
      </c>
    </row>
    <row r="16" spans="1:11" ht="144.75" customHeight="1" x14ac:dyDescent="0.25">
      <c r="A16" s="10"/>
      <c r="B16" s="12" t="s">
        <v>7</v>
      </c>
      <c r="C16" s="19">
        <v>1200000</v>
      </c>
      <c r="D16" s="19">
        <v>150000</v>
      </c>
      <c r="E16" s="27">
        <v>450000</v>
      </c>
      <c r="F16" s="27">
        <v>600000</v>
      </c>
      <c r="G16" s="3"/>
      <c r="H16" s="3"/>
      <c r="I16" s="18">
        <f t="shared" si="2"/>
        <v>1200000</v>
      </c>
      <c r="J16" s="18">
        <f t="shared" si="3"/>
        <v>0</v>
      </c>
      <c r="K16" s="2" t="s">
        <v>76</v>
      </c>
    </row>
    <row r="17" spans="1:11" ht="111.75" customHeight="1" x14ac:dyDescent="0.25">
      <c r="A17" s="10"/>
      <c r="B17" s="11" t="s">
        <v>8</v>
      </c>
      <c r="C17" s="18">
        <v>434720</v>
      </c>
      <c r="D17" s="18">
        <v>54340</v>
      </c>
      <c r="E17" s="29">
        <v>163020</v>
      </c>
      <c r="F17" s="29">
        <v>217360</v>
      </c>
      <c r="G17" s="3"/>
      <c r="H17" s="3"/>
      <c r="I17" s="18">
        <f t="shared" si="2"/>
        <v>434720</v>
      </c>
      <c r="J17" s="18">
        <f t="shared" si="3"/>
        <v>0</v>
      </c>
      <c r="K17" s="30" t="s">
        <v>66</v>
      </c>
    </row>
    <row r="18" spans="1:11" ht="38.25" x14ac:dyDescent="0.25">
      <c r="A18" s="10"/>
      <c r="B18" s="11" t="s">
        <v>9</v>
      </c>
      <c r="C18" s="18">
        <v>156000</v>
      </c>
      <c r="D18" s="18">
        <v>19500</v>
      </c>
      <c r="E18" s="29">
        <v>58500</v>
      </c>
      <c r="F18" s="29">
        <v>78000</v>
      </c>
      <c r="G18" s="3"/>
      <c r="H18" s="3"/>
      <c r="I18" s="18">
        <f t="shared" si="2"/>
        <v>156000</v>
      </c>
      <c r="J18" s="18">
        <f t="shared" si="3"/>
        <v>0</v>
      </c>
      <c r="K18" s="30" t="s">
        <v>67</v>
      </c>
    </row>
    <row r="19" spans="1:11" ht="41.25" customHeight="1" x14ac:dyDescent="0.25">
      <c r="A19" s="10"/>
      <c r="B19" s="11" t="s">
        <v>10</v>
      </c>
      <c r="C19" s="18">
        <v>32000</v>
      </c>
      <c r="D19" s="18">
        <v>2700</v>
      </c>
      <c r="E19" s="29">
        <v>13800</v>
      </c>
      <c r="F19" s="29">
        <v>15500</v>
      </c>
      <c r="G19" s="3"/>
      <c r="H19" s="3"/>
      <c r="I19" s="18">
        <f t="shared" si="2"/>
        <v>32000</v>
      </c>
      <c r="J19" s="18">
        <f t="shared" si="3"/>
        <v>0</v>
      </c>
      <c r="K19" s="2" t="s">
        <v>80</v>
      </c>
    </row>
    <row r="20" spans="1:11" ht="15.75" x14ac:dyDescent="0.25">
      <c r="A20" s="10"/>
      <c r="B20" s="14" t="s">
        <v>33</v>
      </c>
      <c r="C20" s="18">
        <f t="shared" ref="C20:J20" si="4">C21+C27+C36+C40+C42</f>
        <v>26177280</v>
      </c>
      <c r="D20" s="18">
        <f t="shared" si="4"/>
        <v>0</v>
      </c>
      <c r="E20" s="18">
        <f t="shared" si="4"/>
        <v>6400000</v>
      </c>
      <c r="F20" s="29">
        <f t="shared" si="4"/>
        <v>19777280</v>
      </c>
      <c r="G20" s="18">
        <f t="shared" si="4"/>
        <v>0</v>
      </c>
      <c r="H20" s="18">
        <f t="shared" si="4"/>
        <v>0</v>
      </c>
      <c r="I20" s="18">
        <f t="shared" si="4"/>
        <v>26177280</v>
      </c>
      <c r="J20" s="18">
        <f t="shared" si="4"/>
        <v>0</v>
      </c>
      <c r="K20" s="3"/>
    </row>
    <row r="21" spans="1:11" ht="31.5" x14ac:dyDescent="0.25">
      <c r="A21" s="10"/>
      <c r="B21" s="14" t="s">
        <v>34</v>
      </c>
      <c r="C21" s="18">
        <f>SUM(C22:C26)</f>
        <v>6600000</v>
      </c>
      <c r="D21" s="18">
        <f t="shared" ref="D21:J21" si="5">SUM(D22:D26)</f>
        <v>0</v>
      </c>
      <c r="E21" s="18">
        <f t="shared" si="5"/>
        <v>3300000</v>
      </c>
      <c r="F21" s="40">
        <f t="shared" si="5"/>
        <v>3300000</v>
      </c>
      <c r="G21" s="41">
        <f t="shared" si="5"/>
        <v>0</v>
      </c>
      <c r="H21" s="41">
        <f t="shared" si="5"/>
        <v>0</v>
      </c>
      <c r="I21" s="41">
        <f t="shared" si="5"/>
        <v>6600000</v>
      </c>
      <c r="J21" s="18">
        <f t="shared" si="5"/>
        <v>0</v>
      </c>
      <c r="K21" s="3"/>
    </row>
    <row r="22" spans="1:11" ht="38.25" x14ac:dyDescent="0.25">
      <c r="A22" s="10"/>
      <c r="B22" s="28" t="s">
        <v>35</v>
      </c>
      <c r="C22" s="19">
        <v>100000</v>
      </c>
      <c r="D22" s="19"/>
      <c r="E22" s="27"/>
      <c r="F22" s="42">
        <v>100000</v>
      </c>
      <c r="G22" s="43"/>
      <c r="H22" s="43"/>
      <c r="I22" s="41">
        <f t="shared" si="2"/>
        <v>100000</v>
      </c>
      <c r="J22" s="18">
        <f t="shared" si="3"/>
        <v>0</v>
      </c>
      <c r="K22" s="2" t="s">
        <v>77</v>
      </c>
    </row>
    <row r="23" spans="1:11" ht="41.25" customHeight="1" x14ac:dyDescent="0.25">
      <c r="A23" s="10"/>
      <c r="B23" s="31" t="s">
        <v>36</v>
      </c>
      <c r="C23" s="19">
        <v>3900000</v>
      </c>
      <c r="D23" s="19"/>
      <c r="E23" s="27">
        <v>3300000</v>
      </c>
      <c r="F23" s="42">
        <v>600000</v>
      </c>
      <c r="G23" s="43"/>
      <c r="H23" s="43"/>
      <c r="I23" s="41">
        <f t="shared" ref="I23" si="6">D23+E23+F23+G23+H23</f>
        <v>3900000</v>
      </c>
      <c r="J23" s="18">
        <f t="shared" si="3"/>
        <v>0</v>
      </c>
      <c r="K23" s="2" t="s">
        <v>77</v>
      </c>
    </row>
    <row r="24" spans="1:11" ht="41.25" customHeight="1" x14ac:dyDescent="0.25">
      <c r="A24" s="10"/>
      <c r="B24" s="31" t="s">
        <v>37</v>
      </c>
      <c r="C24" s="19">
        <v>900000</v>
      </c>
      <c r="D24" s="19"/>
      <c r="E24" s="27"/>
      <c r="F24" s="42">
        <v>900000</v>
      </c>
      <c r="G24" s="43"/>
      <c r="H24" s="43"/>
      <c r="I24" s="41">
        <f t="shared" si="2"/>
        <v>900000</v>
      </c>
      <c r="J24" s="18">
        <f t="shared" ref="J24" si="7">C24-I24</f>
        <v>0</v>
      </c>
      <c r="K24" s="2" t="s">
        <v>77</v>
      </c>
    </row>
    <row r="25" spans="1:11" ht="41.25" customHeight="1" x14ac:dyDescent="0.25">
      <c r="A25" s="10"/>
      <c r="B25" s="31" t="s">
        <v>38</v>
      </c>
      <c r="C25" s="19">
        <v>200000</v>
      </c>
      <c r="D25" s="19"/>
      <c r="E25" s="27"/>
      <c r="F25" s="42">
        <v>200000</v>
      </c>
      <c r="G25" s="43"/>
      <c r="H25" s="43"/>
      <c r="I25" s="41">
        <f t="shared" ref="I25:I26" si="8">D25+E25+F25+G25+H25</f>
        <v>200000</v>
      </c>
      <c r="J25" s="18">
        <f t="shared" si="3"/>
        <v>0</v>
      </c>
      <c r="K25" s="2" t="s">
        <v>77</v>
      </c>
    </row>
    <row r="26" spans="1:11" ht="15.75" x14ac:dyDescent="0.25">
      <c r="A26" s="10"/>
      <c r="B26" s="31" t="s">
        <v>39</v>
      </c>
      <c r="C26" s="19">
        <v>1500000</v>
      </c>
      <c r="D26" s="19"/>
      <c r="E26" s="19"/>
      <c r="F26" s="42">
        <v>1500000</v>
      </c>
      <c r="G26" s="43"/>
      <c r="H26" s="43"/>
      <c r="I26" s="41">
        <f t="shared" si="8"/>
        <v>1500000</v>
      </c>
      <c r="J26" s="18">
        <f t="shared" si="3"/>
        <v>0</v>
      </c>
      <c r="K26" s="2"/>
    </row>
    <row r="27" spans="1:11" s="26" customFormat="1" ht="15.75" x14ac:dyDescent="0.25">
      <c r="A27" s="10"/>
      <c r="B27" s="24" t="s">
        <v>40</v>
      </c>
      <c r="C27" s="18">
        <f>SUM(C28:C35)</f>
        <v>9230000</v>
      </c>
      <c r="D27" s="18">
        <f t="shared" ref="D27:J27" si="9">SUM(D28:D35)</f>
        <v>0</v>
      </c>
      <c r="E27" s="18">
        <f t="shared" si="9"/>
        <v>1600000</v>
      </c>
      <c r="F27" s="40">
        <f t="shared" si="9"/>
        <v>7630000</v>
      </c>
      <c r="G27" s="41">
        <f t="shared" si="9"/>
        <v>0</v>
      </c>
      <c r="H27" s="41">
        <f t="shared" si="9"/>
        <v>0</v>
      </c>
      <c r="I27" s="41">
        <f t="shared" si="9"/>
        <v>9230000</v>
      </c>
      <c r="J27" s="18">
        <f t="shared" si="9"/>
        <v>0</v>
      </c>
      <c r="K27" s="3"/>
    </row>
    <row r="28" spans="1:11" ht="153" customHeight="1" x14ac:dyDescent="0.25">
      <c r="A28" s="10"/>
      <c r="B28" s="32" t="s">
        <v>49</v>
      </c>
      <c r="C28" s="19">
        <v>1200000</v>
      </c>
      <c r="D28" s="19"/>
      <c r="E28" s="27">
        <v>400000</v>
      </c>
      <c r="F28" s="42">
        <v>800000</v>
      </c>
      <c r="G28" s="43"/>
      <c r="H28" s="43"/>
      <c r="I28" s="44">
        <f t="shared" ref="I28:I31" si="10">D28+E28+F28+G28+H28</f>
        <v>1200000</v>
      </c>
      <c r="J28" s="18">
        <f t="shared" ref="J28:J31" si="11">C28-I28</f>
        <v>0</v>
      </c>
      <c r="K28" s="2" t="s">
        <v>68</v>
      </c>
    </row>
    <row r="29" spans="1:11" ht="409.6" customHeight="1" x14ac:dyDescent="0.25">
      <c r="A29" s="10"/>
      <c r="B29" s="32" t="s">
        <v>65</v>
      </c>
      <c r="C29" s="19">
        <v>3600000</v>
      </c>
      <c r="D29" s="18"/>
      <c r="E29" s="19">
        <v>1200000</v>
      </c>
      <c r="F29" s="42">
        <v>2400000</v>
      </c>
      <c r="G29" s="43"/>
      <c r="H29" s="43"/>
      <c r="I29" s="44">
        <f t="shared" si="10"/>
        <v>3600000</v>
      </c>
      <c r="J29" s="18">
        <f t="shared" si="11"/>
        <v>0</v>
      </c>
      <c r="K29" s="2" t="s">
        <v>69</v>
      </c>
    </row>
    <row r="30" spans="1:11" ht="46.7" customHeight="1" x14ac:dyDescent="0.25">
      <c r="A30" s="10"/>
      <c r="B30" s="32" t="s">
        <v>50</v>
      </c>
      <c r="C30" s="19">
        <v>1000000</v>
      </c>
      <c r="D30" s="19"/>
      <c r="E30" s="2"/>
      <c r="F30" s="42">
        <v>1000000</v>
      </c>
      <c r="G30" s="43"/>
      <c r="H30" s="43"/>
      <c r="I30" s="44">
        <f t="shared" si="10"/>
        <v>1000000</v>
      </c>
      <c r="J30" s="18">
        <f t="shared" si="11"/>
        <v>0</v>
      </c>
      <c r="K30" s="2" t="s">
        <v>72</v>
      </c>
    </row>
    <row r="31" spans="1:11" ht="31.5" x14ac:dyDescent="0.25">
      <c r="A31" s="10"/>
      <c r="B31" s="32" t="s">
        <v>51</v>
      </c>
      <c r="C31" s="19">
        <v>1000000</v>
      </c>
      <c r="D31" s="18"/>
      <c r="E31" s="18"/>
      <c r="F31" s="42">
        <v>1000000</v>
      </c>
      <c r="G31" s="43"/>
      <c r="H31" s="43"/>
      <c r="I31" s="44">
        <f t="shared" si="10"/>
        <v>1000000</v>
      </c>
      <c r="J31" s="18">
        <f t="shared" si="11"/>
        <v>0</v>
      </c>
      <c r="K31" s="2" t="s">
        <v>79</v>
      </c>
    </row>
    <row r="32" spans="1:11" ht="46.7" customHeight="1" x14ac:dyDescent="0.25">
      <c r="A32" s="10"/>
      <c r="B32" s="32" t="s">
        <v>52</v>
      </c>
      <c r="C32" s="19">
        <v>1000000</v>
      </c>
      <c r="D32" s="19"/>
      <c r="E32" s="2"/>
      <c r="F32" s="42">
        <v>1000000</v>
      </c>
      <c r="G32" s="43"/>
      <c r="H32" s="43"/>
      <c r="I32" s="44">
        <f t="shared" ref="I32:I33" si="12">D32+E32+F32+G32+H32</f>
        <v>1000000</v>
      </c>
      <c r="J32" s="18">
        <f t="shared" ref="J32:J33" si="13">C32-I32</f>
        <v>0</v>
      </c>
      <c r="K32" s="2" t="s">
        <v>79</v>
      </c>
    </row>
    <row r="33" spans="1:11" ht="31.5" x14ac:dyDescent="0.25">
      <c r="A33" s="10"/>
      <c r="B33" s="32" t="s">
        <v>53</v>
      </c>
      <c r="C33" s="19">
        <v>1250000</v>
      </c>
      <c r="D33" s="18"/>
      <c r="E33" s="18"/>
      <c r="F33" s="42">
        <v>1250000</v>
      </c>
      <c r="G33" s="43"/>
      <c r="H33" s="43"/>
      <c r="I33" s="44">
        <f t="shared" si="12"/>
        <v>1250000</v>
      </c>
      <c r="J33" s="18">
        <f t="shared" si="13"/>
        <v>0</v>
      </c>
      <c r="K33" s="2" t="s">
        <v>78</v>
      </c>
    </row>
    <row r="34" spans="1:11" ht="46.7" customHeight="1" x14ac:dyDescent="0.25">
      <c r="A34" s="10"/>
      <c r="B34" s="32" t="s">
        <v>54</v>
      </c>
      <c r="C34" s="19">
        <v>40000</v>
      </c>
      <c r="D34" s="19"/>
      <c r="E34" s="2"/>
      <c r="F34" s="42">
        <v>40000</v>
      </c>
      <c r="G34" s="43"/>
      <c r="H34" s="43"/>
      <c r="I34" s="44">
        <f t="shared" si="2"/>
        <v>40000</v>
      </c>
      <c r="J34" s="18">
        <f t="shared" si="3"/>
        <v>0</v>
      </c>
      <c r="K34" s="2" t="s">
        <v>79</v>
      </c>
    </row>
    <row r="35" spans="1:11" ht="31.5" x14ac:dyDescent="0.25">
      <c r="A35" s="10"/>
      <c r="B35" s="32" t="s">
        <v>55</v>
      </c>
      <c r="C35" s="19">
        <v>140000</v>
      </c>
      <c r="D35" s="18"/>
      <c r="E35" s="18"/>
      <c r="F35" s="42">
        <v>140000</v>
      </c>
      <c r="G35" s="43"/>
      <c r="H35" s="43"/>
      <c r="I35" s="44">
        <f t="shared" si="2"/>
        <v>140000</v>
      </c>
      <c r="J35" s="18">
        <f t="shared" si="3"/>
        <v>0</v>
      </c>
      <c r="K35" s="2" t="s">
        <v>79</v>
      </c>
    </row>
    <row r="36" spans="1:11" s="26" customFormat="1" ht="15.75" x14ac:dyDescent="0.25">
      <c r="A36" s="10"/>
      <c r="B36" s="8" t="s">
        <v>41</v>
      </c>
      <c r="C36" s="18">
        <f>SUM(C37:C39)</f>
        <v>1550000</v>
      </c>
      <c r="D36" s="18">
        <f t="shared" ref="D36:J36" si="14">SUM(D37:D39)</f>
        <v>0</v>
      </c>
      <c r="E36" s="18">
        <f t="shared" si="14"/>
        <v>0</v>
      </c>
      <c r="F36" s="40">
        <f t="shared" si="14"/>
        <v>1550000</v>
      </c>
      <c r="G36" s="41">
        <f t="shared" si="14"/>
        <v>0</v>
      </c>
      <c r="H36" s="41">
        <f t="shared" si="14"/>
        <v>0</v>
      </c>
      <c r="I36" s="41">
        <f t="shared" si="14"/>
        <v>1550000</v>
      </c>
      <c r="J36" s="18">
        <f t="shared" si="14"/>
        <v>0</v>
      </c>
      <c r="K36" s="3"/>
    </row>
    <row r="37" spans="1:11" ht="44.25" customHeight="1" x14ac:dyDescent="0.25">
      <c r="A37" s="10"/>
      <c r="B37" s="32" t="s">
        <v>42</v>
      </c>
      <c r="C37" s="19">
        <v>700000</v>
      </c>
      <c r="D37" s="19"/>
      <c r="E37" s="19"/>
      <c r="F37" s="42">
        <v>700000</v>
      </c>
      <c r="G37" s="43"/>
      <c r="H37" s="43"/>
      <c r="I37" s="41">
        <f>D37+E37+F37+G37+H37</f>
        <v>700000</v>
      </c>
      <c r="J37" s="19">
        <f>C37-I37</f>
        <v>0</v>
      </c>
      <c r="K37" s="2" t="s">
        <v>72</v>
      </c>
    </row>
    <row r="38" spans="1:11" ht="31.5" x14ac:dyDescent="0.25">
      <c r="A38" s="10"/>
      <c r="B38" s="32" t="s">
        <v>56</v>
      </c>
      <c r="C38" s="19">
        <v>350000</v>
      </c>
      <c r="D38" s="19"/>
      <c r="E38" s="2"/>
      <c r="F38" s="42">
        <v>350000</v>
      </c>
      <c r="G38" s="43"/>
      <c r="H38" s="43"/>
      <c r="I38" s="41">
        <f>D38+E38+F38+G38+H38</f>
        <v>350000</v>
      </c>
      <c r="J38" s="19">
        <f t="shared" ref="J38" si="15">C38-I38</f>
        <v>0</v>
      </c>
      <c r="K38" s="2" t="s">
        <v>70</v>
      </c>
    </row>
    <row r="39" spans="1:11" ht="25.5" x14ac:dyDescent="0.25">
      <c r="A39" s="10"/>
      <c r="B39" s="32" t="s">
        <v>43</v>
      </c>
      <c r="C39" s="19">
        <v>500000</v>
      </c>
      <c r="D39" s="19"/>
      <c r="E39" s="2"/>
      <c r="F39" s="42">
        <v>500000</v>
      </c>
      <c r="G39" s="43"/>
      <c r="H39" s="43"/>
      <c r="I39" s="41">
        <f>D39+E39+F39+G39+H39</f>
        <v>500000</v>
      </c>
      <c r="J39" s="19">
        <f t="shared" si="3"/>
        <v>0</v>
      </c>
      <c r="K39" s="2" t="s">
        <v>70</v>
      </c>
    </row>
    <row r="40" spans="1:11" s="26" customFormat="1" ht="31.5" x14ac:dyDescent="0.25">
      <c r="A40" s="10"/>
      <c r="B40" s="8" t="s">
        <v>44</v>
      </c>
      <c r="C40" s="18">
        <f t="shared" ref="C40:J40" si="16">SUM(C41:C41)</f>
        <v>1500000</v>
      </c>
      <c r="D40" s="18">
        <f t="shared" si="16"/>
        <v>0</v>
      </c>
      <c r="E40" s="18">
        <f t="shared" si="16"/>
        <v>1500000</v>
      </c>
      <c r="F40" s="40">
        <f t="shared" si="16"/>
        <v>0</v>
      </c>
      <c r="G40" s="41">
        <f t="shared" si="16"/>
        <v>0</v>
      </c>
      <c r="H40" s="41">
        <f t="shared" si="16"/>
        <v>0</v>
      </c>
      <c r="I40" s="41">
        <f t="shared" si="16"/>
        <v>1500000</v>
      </c>
      <c r="J40" s="18">
        <f t="shared" si="16"/>
        <v>0</v>
      </c>
      <c r="K40" s="3"/>
    </row>
    <row r="41" spans="1:11" ht="38.25" x14ac:dyDescent="0.25">
      <c r="A41" s="10"/>
      <c r="B41" s="32" t="s">
        <v>45</v>
      </c>
      <c r="C41" s="19">
        <v>1500000</v>
      </c>
      <c r="D41" s="19"/>
      <c r="E41" s="19">
        <v>1500000</v>
      </c>
      <c r="F41" s="42"/>
      <c r="G41" s="43"/>
      <c r="H41" s="43"/>
      <c r="I41" s="44">
        <f>D41+E41+F41+G41+H41</f>
        <v>1500000</v>
      </c>
      <c r="J41" s="18">
        <f t="shared" ref="J41" si="17">C41-I41</f>
        <v>0</v>
      </c>
      <c r="K41" s="2" t="s">
        <v>64</v>
      </c>
    </row>
    <row r="42" spans="1:11" ht="31.5" x14ac:dyDescent="0.25">
      <c r="A42" s="10"/>
      <c r="B42" s="25" t="s">
        <v>46</v>
      </c>
      <c r="C42" s="18">
        <f>SUM(C43:C50)</f>
        <v>7297280</v>
      </c>
      <c r="D42" s="18">
        <f t="shared" ref="D42:I42" si="18">SUM(D43:D50)</f>
        <v>0</v>
      </c>
      <c r="E42" s="18">
        <f t="shared" si="18"/>
        <v>0</v>
      </c>
      <c r="F42" s="40">
        <f t="shared" si="18"/>
        <v>7297280</v>
      </c>
      <c r="G42" s="41">
        <f t="shared" si="18"/>
        <v>0</v>
      </c>
      <c r="H42" s="41">
        <f t="shared" si="18"/>
        <v>0</v>
      </c>
      <c r="I42" s="41">
        <f t="shared" si="18"/>
        <v>7297280</v>
      </c>
      <c r="J42" s="18">
        <f>SUM(J43:J50)</f>
        <v>0</v>
      </c>
      <c r="K42" s="3"/>
    </row>
    <row r="43" spans="1:11" ht="31.5" x14ac:dyDescent="0.25">
      <c r="A43" s="10"/>
      <c r="B43" s="32" t="s">
        <v>57</v>
      </c>
      <c r="C43" s="19">
        <v>4950000</v>
      </c>
      <c r="D43" s="18"/>
      <c r="E43" s="18"/>
      <c r="F43" s="42">
        <v>4950000</v>
      </c>
      <c r="G43" s="43"/>
      <c r="H43" s="43"/>
      <c r="I43" s="41">
        <f>D43+E43+F43+G43+H43</f>
        <v>4950000</v>
      </c>
      <c r="J43" s="18">
        <f t="shared" ref="J43:J46" si="19">C43-I43</f>
        <v>0</v>
      </c>
      <c r="K43" s="2" t="s">
        <v>71</v>
      </c>
    </row>
    <row r="44" spans="1:11" ht="30" customHeight="1" x14ac:dyDescent="0.25">
      <c r="A44" s="10"/>
      <c r="B44" s="32" t="s">
        <v>58</v>
      </c>
      <c r="C44" s="19">
        <v>600000</v>
      </c>
      <c r="D44" s="18"/>
      <c r="E44" s="18"/>
      <c r="F44" s="42">
        <v>600000</v>
      </c>
      <c r="G44" s="43"/>
      <c r="H44" s="43"/>
      <c r="I44" s="41">
        <f t="shared" ref="I44:I46" si="20">D44+E44+F44+G44+H44</f>
        <v>600000</v>
      </c>
      <c r="J44" s="18">
        <f t="shared" si="19"/>
        <v>0</v>
      </c>
      <c r="K44" s="2" t="s">
        <v>78</v>
      </c>
    </row>
    <row r="45" spans="1:11" ht="30.75" customHeight="1" x14ac:dyDescent="0.25">
      <c r="A45" s="10"/>
      <c r="B45" s="32" t="s">
        <v>59</v>
      </c>
      <c r="C45" s="19">
        <v>220000</v>
      </c>
      <c r="D45" s="18"/>
      <c r="E45" s="18"/>
      <c r="F45" s="42">
        <v>220000</v>
      </c>
      <c r="G45" s="43"/>
      <c r="H45" s="43"/>
      <c r="I45" s="41">
        <f t="shared" si="20"/>
        <v>220000</v>
      </c>
      <c r="J45" s="18">
        <f t="shared" si="19"/>
        <v>0</v>
      </c>
      <c r="K45" s="2" t="s">
        <v>71</v>
      </c>
    </row>
    <row r="46" spans="1:11" ht="38.25" x14ac:dyDescent="0.25">
      <c r="A46" s="10"/>
      <c r="B46" s="32" t="s">
        <v>47</v>
      </c>
      <c r="C46" s="19">
        <v>500000</v>
      </c>
      <c r="D46" s="18"/>
      <c r="E46" s="18"/>
      <c r="F46" s="42">
        <v>500000</v>
      </c>
      <c r="G46" s="43"/>
      <c r="H46" s="43"/>
      <c r="I46" s="41">
        <f t="shared" si="20"/>
        <v>500000</v>
      </c>
      <c r="J46" s="18">
        <f t="shared" si="19"/>
        <v>0</v>
      </c>
      <c r="K46" s="2" t="s">
        <v>72</v>
      </c>
    </row>
    <row r="47" spans="1:11" ht="25.5" x14ac:dyDescent="0.25">
      <c r="A47" s="10"/>
      <c r="B47" s="32" t="s">
        <v>60</v>
      </c>
      <c r="C47" s="19">
        <v>350000</v>
      </c>
      <c r="D47" s="18"/>
      <c r="E47" s="18"/>
      <c r="F47" s="42">
        <v>350000</v>
      </c>
      <c r="G47" s="43"/>
      <c r="H47" s="43"/>
      <c r="I47" s="41">
        <f>D47+E47+F47+G47+H47</f>
        <v>350000</v>
      </c>
      <c r="J47" s="18">
        <f t="shared" si="3"/>
        <v>0</v>
      </c>
      <c r="K47" s="2" t="s">
        <v>70</v>
      </c>
    </row>
    <row r="48" spans="1:11" ht="25.5" x14ac:dyDescent="0.25">
      <c r="A48" s="10"/>
      <c r="B48" s="32" t="s">
        <v>61</v>
      </c>
      <c r="C48" s="19">
        <v>300000</v>
      </c>
      <c r="D48" s="18"/>
      <c r="E48" s="18"/>
      <c r="F48" s="42">
        <v>300000</v>
      </c>
      <c r="G48" s="43"/>
      <c r="H48" s="43"/>
      <c r="I48" s="41">
        <f t="shared" ref="I48:I50" si="21">D48+E48+F48+G48+H48</f>
        <v>300000</v>
      </c>
      <c r="J48" s="18">
        <f t="shared" si="3"/>
        <v>0</v>
      </c>
      <c r="K48" s="2" t="s">
        <v>70</v>
      </c>
    </row>
    <row r="49" spans="1:11" ht="31.5" x14ac:dyDescent="0.25">
      <c r="A49" s="10"/>
      <c r="B49" s="32" t="s">
        <v>62</v>
      </c>
      <c r="C49" s="19">
        <v>200000</v>
      </c>
      <c r="D49" s="18"/>
      <c r="E49" s="18"/>
      <c r="F49" s="42">
        <v>200000</v>
      </c>
      <c r="G49" s="43"/>
      <c r="H49" s="43"/>
      <c r="I49" s="41">
        <f t="shared" si="21"/>
        <v>200000</v>
      </c>
      <c r="J49" s="18">
        <f t="shared" si="3"/>
        <v>0</v>
      </c>
      <c r="K49" s="2" t="s">
        <v>79</v>
      </c>
    </row>
    <row r="50" spans="1:11" ht="30.75" customHeight="1" x14ac:dyDescent="0.25">
      <c r="A50" s="10"/>
      <c r="B50" s="32" t="s">
        <v>63</v>
      </c>
      <c r="C50" s="19">
        <v>177280</v>
      </c>
      <c r="D50" s="18"/>
      <c r="E50" s="18"/>
      <c r="F50" s="42">
        <v>177280</v>
      </c>
      <c r="G50" s="43"/>
      <c r="H50" s="43"/>
      <c r="I50" s="41">
        <f t="shared" si="21"/>
        <v>177280</v>
      </c>
      <c r="J50" s="18">
        <f t="shared" si="3"/>
        <v>0</v>
      </c>
      <c r="K50" s="2" t="s">
        <v>70</v>
      </c>
    </row>
    <row r="51" spans="1:11" ht="15.75" x14ac:dyDescent="0.25">
      <c r="A51" s="2"/>
      <c r="B51" s="8" t="s">
        <v>11</v>
      </c>
      <c r="C51" s="18">
        <f>C11+C20</f>
        <v>32000000</v>
      </c>
      <c r="D51" s="18">
        <f t="shared" ref="D51:I51" si="22">D11+D20</f>
        <v>726540</v>
      </c>
      <c r="E51" s="18">
        <f>E11+E20</f>
        <v>8585320</v>
      </c>
      <c r="F51" s="29">
        <f>F11+F20</f>
        <v>22688140</v>
      </c>
      <c r="G51" s="18">
        <f t="shared" si="22"/>
        <v>0</v>
      </c>
      <c r="H51" s="18">
        <f t="shared" si="22"/>
        <v>0</v>
      </c>
      <c r="I51" s="18">
        <f t="shared" si="22"/>
        <v>32000000</v>
      </c>
      <c r="J51" s="18">
        <f>J11+J20</f>
        <v>0</v>
      </c>
      <c r="K51" s="3"/>
    </row>
    <row r="52" spans="1:11" ht="15.75" x14ac:dyDescent="0.25">
      <c r="B52" s="21"/>
    </row>
    <row r="53" spans="1:11" ht="15.75" x14ac:dyDescent="0.25">
      <c r="A53" s="1" t="s">
        <v>24</v>
      </c>
      <c r="D53" s="23" t="s">
        <v>29</v>
      </c>
    </row>
    <row r="55" spans="1:11" ht="15.75" x14ac:dyDescent="0.25">
      <c r="A55" s="1"/>
      <c r="D55" s="23"/>
    </row>
    <row r="56" spans="1:11" ht="15.75" x14ac:dyDescent="0.25">
      <c r="A56" s="1" t="s">
        <v>25</v>
      </c>
      <c r="D56" s="23" t="s">
        <v>30</v>
      </c>
    </row>
    <row r="57" spans="1:11" ht="15.75" x14ac:dyDescent="0.25">
      <c r="A57" s="1"/>
    </row>
    <row r="58" spans="1:11" ht="15.75" x14ac:dyDescent="0.25">
      <c r="A58" s="1" t="s">
        <v>26</v>
      </c>
      <c r="D58" s="23"/>
    </row>
    <row r="59" spans="1:11" ht="15.75" x14ac:dyDescent="0.25">
      <c r="A59" s="1" t="s">
        <v>27</v>
      </c>
      <c r="D59" s="23"/>
    </row>
    <row r="60" spans="1:11" ht="15.75" x14ac:dyDescent="0.25">
      <c r="A60" s="1" t="s">
        <v>28</v>
      </c>
      <c r="D60" s="23"/>
    </row>
    <row r="61" spans="1:11" ht="15.75" x14ac:dyDescent="0.25">
      <c r="A61" s="1"/>
      <c r="D61" s="23"/>
    </row>
  </sheetData>
  <mergeCells count="5">
    <mergeCell ref="A4:K4"/>
    <mergeCell ref="A2:K2"/>
    <mergeCell ref="A6:K6"/>
    <mergeCell ref="A7:K7"/>
    <mergeCell ref="A8:K8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3" manualBreakCount="3">
    <brk id="15" max="10" man="1"/>
    <brk id="33" max="10" man="1"/>
    <brk id="6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Daulet Joldybayev</cp:lastModifiedBy>
  <cp:lastPrinted>2023-10-28T10:23:02Z</cp:lastPrinted>
  <dcterms:created xsi:type="dcterms:W3CDTF">2021-01-28T05:20:39Z</dcterms:created>
  <dcterms:modified xsi:type="dcterms:W3CDTF">2023-11-30T09:23:19Z</dcterms:modified>
</cp:coreProperties>
</file>