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МАНГИСТАУ!\Тупкараган\"/>
    </mc:Choice>
  </mc:AlternateContent>
  <xr:revisionPtr revIDLastSave="0" documentId="13_ncr:1_{0B3498B1-7C0F-418B-9000-0AC47C0E59D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</sheets>
  <definedNames>
    <definedName name="_xlnm.Print_Area" localSheetId="0">Лист1!$A$1:$I$55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" l="1"/>
  <c r="F12" i="1"/>
  <c r="I12" i="1"/>
  <c r="I11" i="1" s="1"/>
  <c r="F13" i="1"/>
  <c r="I13" i="1"/>
  <c r="F14" i="1"/>
  <c r="I14" i="1"/>
  <c r="F15" i="1"/>
  <c r="I15" i="1"/>
  <c r="F16" i="1"/>
  <c r="I16" i="1"/>
  <c r="F17" i="1"/>
  <c r="I17" i="1"/>
  <c r="F18" i="1"/>
  <c r="I18" i="1"/>
  <c r="F20" i="1"/>
  <c r="I20" i="1" s="1"/>
  <c r="F21" i="1"/>
  <c r="I21" i="1" s="1"/>
  <c r="F24" i="1"/>
  <c r="I24" i="1" s="1"/>
  <c r="F25" i="1"/>
  <c r="I25" i="1" s="1"/>
  <c r="F26" i="1"/>
  <c r="I26" i="1" s="1"/>
  <c r="F28" i="1"/>
  <c r="I28" i="1"/>
  <c r="I27" i="1" s="1"/>
  <c r="F29" i="1"/>
  <c r="I29" i="1"/>
  <c r="F31" i="1"/>
  <c r="I31" i="1" s="1"/>
  <c r="F32" i="1"/>
  <c r="I32" i="1" s="1"/>
  <c r="F33" i="1"/>
  <c r="I33" i="1" s="1"/>
  <c r="I30" i="1" l="1"/>
  <c r="I23" i="1"/>
  <c r="I22" i="1" s="1"/>
  <c r="I19" i="1"/>
  <c r="I10" i="1" s="1"/>
</calcChain>
</file>

<file path=xl/sharedStrings.xml><?xml version="1.0" encoding="utf-8"?>
<sst xmlns="http://schemas.openxmlformats.org/spreadsheetml/2006/main" count="62" uniqueCount="48">
  <si>
    <t>№</t>
  </si>
  <si>
    <t>«___»________ 20___жылғы №___ 
Грант беру жөніндегі Келісімшарттың  
№ 2 Қосымшасы</t>
  </si>
  <si>
    <t>Шығыс бөліктері</t>
  </si>
  <si>
    <t>Өлшем бірлігі</t>
  </si>
  <si>
    <t>Саны</t>
  </si>
  <si>
    <t>Құны, теңгемен</t>
  </si>
  <si>
    <t>Қаржыландыру көздері</t>
  </si>
  <si>
    <t>Өтінім беруші (бірлесіп қаржыландыру)</t>
  </si>
  <si>
    <t>Бірлесіп қаржыландырудың басқа көздері</t>
  </si>
  <si>
    <t>Грант қаражаттары</t>
  </si>
  <si>
    <t>Әкімшілендірілген шығыстар:</t>
  </si>
  <si>
    <t>Айлық еңбекақы, оның ішінде:</t>
  </si>
  <si>
    <t>Негізгі құралдарды қамтамасыз ету және ұстау үшін қажетті шығыс материалдары, тауарларды алу және басқа да қорлар, оның ішінде:</t>
  </si>
  <si>
    <t>Тікелей шығыстар:</t>
  </si>
  <si>
    <t>Қорытынды:</t>
  </si>
  <si>
    <r>
      <t xml:space="preserve">№ </t>
    </r>
    <r>
      <rPr>
        <sz val="12"/>
        <color theme="1"/>
        <rFont val="Times New Roman"/>
        <family val="1"/>
        <charset val="204"/>
      </rPr>
      <t xml:space="preserve">2 Қосымшамен таныстым және келісемін: </t>
    </r>
  </si>
  <si>
    <t>«МАҚҰЛДАНДЫ»</t>
  </si>
  <si>
    <t>Грант беруші:</t>
  </si>
  <si>
    <t xml:space="preserve">«Азаматтық бастамаларды қолдау орталығы» КЕАҚ </t>
  </si>
  <si>
    <t xml:space="preserve">Әлеуметтік жобаны жүзеге асыру бойынша шығыстар сметасы </t>
  </si>
  <si>
    <t>Қоғаммен байланыс жөніндегі маман</t>
  </si>
  <si>
    <t>ай</t>
  </si>
  <si>
    <t>Кеңсе тауарлары</t>
  </si>
  <si>
    <t>қызмет</t>
  </si>
  <si>
    <t>картридж толтыру қызметі</t>
  </si>
  <si>
    <t>Грант алушы: "Түпқараған жастары" жастар қоғамдық бірлестігі</t>
  </si>
  <si>
    <t xml:space="preserve">Грант тақырыбы: Әлеуметтік жобаларды іске асыруға арналған шағын гранттар </t>
  </si>
  <si>
    <t xml:space="preserve">Грант сомасы: 24 733 904 (жиырма төрт миллион жеті жүз отыз үш мың тоғыз жүз төрт) теңге </t>
  </si>
  <si>
    <t xml:space="preserve">Жоба жетекшісі\координатор </t>
  </si>
  <si>
    <t>Жоба есепшісі</t>
  </si>
  <si>
    <t>Әлеуметтік салық және әлеуметтік аударымдар, МӘС</t>
  </si>
  <si>
    <t>Банк шығындары</t>
  </si>
  <si>
    <t xml:space="preserve">Телефон және интернет шығындары </t>
  </si>
  <si>
    <t>Почта қызметі</t>
  </si>
  <si>
    <t>1 іс-шара. Жоба туралы ақпараттандыру</t>
  </si>
  <si>
    <t xml:space="preserve">Колл-орталық қызметі </t>
  </si>
  <si>
    <t>Видео жасау қызметі</t>
  </si>
  <si>
    <t>2 іс-шара. Шағын гранттарды үлестіру</t>
  </si>
  <si>
    <t>Шағын гранттар</t>
  </si>
  <si>
    <t>Баннер х шығару</t>
  </si>
  <si>
    <t>3 іс-шара. Форум ұйымдастыру</t>
  </si>
  <si>
    <t>Музыкалық құралдарды жалдау</t>
  </si>
  <si>
    <t>Фото мен видео қызметі</t>
  </si>
  <si>
    <t xml:space="preserve">lED жалдау </t>
  </si>
  <si>
    <t>Барлығы, теңгемен</t>
  </si>
  <si>
    <t>Грант алушы:  "Түпқараған жастары" жастар қоғамдық бірлестігі</t>
  </si>
  <si>
    <t>кв.м</t>
  </si>
  <si>
    <t xml:space="preserve">Полиграфиялық қызмет (брошюра, буклет)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</si>
</sst>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₽&quot;_-;\-* #,##0.00\ &quot;₽&quot;_-;_-* &quot;-&quot;??\ &quot;₽&quot;_-;_-@_-"/>
    <numFmt numFmtId="164" formatCode="_-* #,##0.00\ _₽_-;\-* #,##0.00\ _₽_-;_-* &quot;-&quot;??\ _₽_-;_-@_-"/>
    <numFmt numFmtId="165" formatCode="#,##0.00\ &quot;₽&quot;"/>
    <numFmt numFmtId="166" formatCode="_-* #,##0.00\ _₽_-;\-* #,##0.00\ _₽_-;_-* &quot;-&quot;??\ _₽_-;_-@"/>
    <numFmt numFmtId="167" formatCode="_-* #,##0_-;\-* #,##0_-;_-* &quot;-&quot;??_-;_-@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4F5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0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/>
    </xf>
    <xf numFmtId="3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165" fontId="8" fillId="2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/>
    <xf numFmtId="0" fontId="8" fillId="3" borderId="1" xfId="0" applyFont="1" applyFill="1" applyBorder="1" applyAlignment="1">
      <alignment vertical="center" wrapText="1"/>
    </xf>
    <xf numFmtId="0" fontId="6" fillId="3" borderId="1" xfId="1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166" fontId="7" fillId="4" borderId="1" xfId="0" applyNumberFormat="1" applyFont="1" applyFill="1" applyBorder="1" applyAlignment="1">
      <alignment horizontal="center" vertical="center"/>
    </xf>
    <xf numFmtId="167" fontId="7" fillId="4" borderId="1" xfId="0" applyNumberFormat="1" applyFont="1" applyFill="1" applyBorder="1" applyAlignment="1">
      <alignment horizontal="center" vertical="center"/>
    </xf>
    <xf numFmtId="167" fontId="8" fillId="4" borderId="1" xfId="0" applyNumberFormat="1" applyFont="1" applyFill="1" applyBorder="1" applyAlignment="1">
      <alignment horizontal="center" vertical="center"/>
    </xf>
    <xf numFmtId="166" fontId="8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4" fontId="8" fillId="5" borderId="1" xfId="2" applyFont="1" applyFill="1" applyBorder="1" applyAlignment="1">
      <alignment horizontal="center" vertical="center" wrapText="1"/>
    </xf>
    <xf numFmtId="164" fontId="7" fillId="4" borderId="1" xfId="2" applyFont="1" applyFill="1" applyBorder="1" applyAlignment="1">
      <alignment horizontal="center" vertical="center"/>
    </xf>
    <xf numFmtId="164" fontId="7" fillId="0" borderId="1" xfId="2" applyFont="1" applyBorder="1" applyAlignment="1">
      <alignment horizontal="center" vertical="center"/>
    </xf>
    <xf numFmtId="164" fontId="8" fillId="0" borderId="1" xfId="2" applyFont="1" applyFill="1" applyBorder="1" applyAlignment="1">
      <alignment horizontal="center" vertical="center"/>
    </xf>
    <xf numFmtId="164" fontId="8" fillId="0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7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vertical="top"/>
    </xf>
    <xf numFmtId="164" fontId="2" fillId="6" borderId="1" xfId="2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7"/>
  <sheetViews>
    <sheetView tabSelected="1" view="pageBreakPreview" topLeftCell="A19" zoomScale="90" zoomScaleNormal="50" zoomScaleSheetLayoutView="90" workbookViewId="0">
      <selection activeCell="I31" sqref="I31"/>
    </sheetView>
  </sheetViews>
  <sheetFormatPr defaultColWidth="8.7109375" defaultRowHeight="15" x14ac:dyDescent="0.25"/>
  <cols>
    <col min="1" max="1" width="5.7109375" customWidth="1"/>
    <col min="2" max="2" width="40.42578125" customWidth="1"/>
    <col min="3" max="4" width="17.42578125" customWidth="1"/>
    <col min="5" max="5" width="18" customWidth="1"/>
    <col min="6" max="6" width="17" customWidth="1"/>
    <col min="7" max="7" width="17.28515625" customWidth="1"/>
    <col min="8" max="8" width="16.28515625" customWidth="1"/>
    <col min="9" max="9" width="17.7109375" customWidth="1"/>
  </cols>
  <sheetData>
    <row r="1" spans="1:9" ht="52.15" customHeight="1" x14ac:dyDescent="0.25">
      <c r="A1" s="39" t="s">
        <v>1</v>
      </c>
      <c r="B1" s="39"/>
      <c r="C1" s="39"/>
      <c r="D1" s="39"/>
      <c r="E1" s="39"/>
      <c r="F1" s="39"/>
      <c r="G1" s="39"/>
      <c r="H1" s="39"/>
      <c r="I1" s="39"/>
    </row>
    <row r="2" spans="1:9" ht="15.75" hidden="1" x14ac:dyDescent="0.25">
      <c r="A2" s="1"/>
    </row>
    <row r="3" spans="1:9" ht="18.75" x14ac:dyDescent="0.25">
      <c r="A3" s="40" t="s">
        <v>19</v>
      </c>
      <c r="B3" s="40"/>
      <c r="C3" s="40"/>
      <c r="D3" s="40"/>
      <c r="E3" s="40"/>
      <c r="F3" s="40"/>
      <c r="G3" s="40"/>
      <c r="H3" s="40"/>
      <c r="I3" s="40"/>
    </row>
    <row r="4" spans="1:9" ht="15.75" x14ac:dyDescent="0.25">
      <c r="A4" s="2"/>
    </row>
    <row r="5" spans="1:9" ht="18.75" x14ac:dyDescent="0.25">
      <c r="A5" s="41" t="s">
        <v>25</v>
      </c>
      <c r="B5" s="41"/>
      <c r="C5" s="41"/>
      <c r="D5" s="41"/>
      <c r="E5" s="41"/>
      <c r="F5" s="41"/>
      <c r="G5" s="41"/>
      <c r="H5" s="41"/>
      <c r="I5" s="41"/>
    </row>
    <row r="6" spans="1:9" ht="18.75" x14ac:dyDescent="0.25">
      <c r="A6" s="41" t="s">
        <v>26</v>
      </c>
      <c r="B6" s="41"/>
      <c r="C6" s="41"/>
      <c r="D6" s="41"/>
      <c r="E6" s="41"/>
      <c r="F6" s="41"/>
      <c r="G6" s="41"/>
      <c r="H6" s="41"/>
      <c r="I6" s="41"/>
    </row>
    <row r="7" spans="1:9" ht="18.75" x14ac:dyDescent="0.25">
      <c r="A7" s="42" t="s">
        <v>27</v>
      </c>
      <c r="B7" s="42"/>
      <c r="C7" s="42"/>
      <c r="D7" s="42"/>
      <c r="E7" s="42"/>
      <c r="F7" s="42"/>
      <c r="G7" s="42"/>
      <c r="H7" s="42"/>
      <c r="I7" s="42"/>
    </row>
    <row r="8" spans="1:9" ht="31.5" customHeight="1" x14ac:dyDescent="0.25">
      <c r="A8" s="38" t="s">
        <v>0</v>
      </c>
      <c r="B8" s="38" t="s">
        <v>2</v>
      </c>
      <c r="C8" s="38" t="s">
        <v>3</v>
      </c>
      <c r="D8" s="38" t="s">
        <v>4</v>
      </c>
      <c r="E8" s="38" t="s">
        <v>5</v>
      </c>
      <c r="F8" s="38" t="s">
        <v>44</v>
      </c>
      <c r="G8" s="38" t="s">
        <v>6</v>
      </c>
      <c r="H8" s="38"/>
      <c r="I8" s="38"/>
    </row>
    <row r="9" spans="1:9" ht="63" x14ac:dyDescent="0.25">
      <c r="A9" s="38"/>
      <c r="B9" s="38"/>
      <c r="C9" s="38"/>
      <c r="D9" s="38"/>
      <c r="E9" s="38"/>
      <c r="F9" s="38"/>
      <c r="G9" s="15" t="s">
        <v>7</v>
      </c>
      <c r="H9" s="15" t="s">
        <v>8</v>
      </c>
      <c r="I9" s="15" t="s">
        <v>9</v>
      </c>
    </row>
    <row r="10" spans="1:9" ht="19.899999999999999" customHeight="1" x14ac:dyDescent="0.25">
      <c r="A10" s="15">
        <v>1</v>
      </c>
      <c r="B10" s="16" t="s">
        <v>10</v>
      </c>
      <c r="C10" s="10"/>
      <c r="D10" s="10"/>
      <c r="E10" s="10"/>
      <c r="F10" s="17"/>
      <c r="G10" s="10"/>
      <c r="H10" s="10"/>
      <c r="I10" s="27">
        <f>SUM(I11,I19)</f>
        <v>2724000</v>
      </c>
    </row>
    <row r="11" spans="1:9" ht="15.75" x14ac:dyDescent="0.25">
      <c r="A11" s="10"/>
      <c r="B11" s="16" t="s">
        <v>11</v>
      </c>
      <c r="C11" s="10"/>
      <c r="D11" s="10"/>
      <c r="E11" s="10"/>
      <c r="F11" s="14"/>
      <c r="G11" s="10"/>
      <c r="H11" s="10"/>
      <c r="I11" s="31">
        <f>SUM(I12:I18)</f>
        <v>2664000</v>
      </c>
    </row>
    <row r="12" spans="1:9" ht="15.75" x14ac:dyDescent="0.25">
      <c r="A12" s="10"/>
      <c r="B12" s="8" t="s">
        <v>28</v>
      </c>
      <c r="C12" s="9" t="s">
        <v>21</v>
      </c>
      <c r="D12" s="21">
        <v>5</v>
      </c>
      <c r="E12" s="22">
        <v>145000</v>
      </c>
      <c r="F12" s="22">
        <f t="shared" ref="F12:F18" si="0">D12*E12</f>
        <v>725000</v>
      </c>
      <c r="G12" s="23"/>
      <c r="H12" s="23"/>
      <c r="I12" s="28">
        <f t="shared" ref="I12:I18" si="1">F12</f>
        <v>725000</v>
      </c>
    </row>
    <row r="13" spans="1:9" ht="15.75" x14ac:dyDescent="0.25">
      <c r="A13" s="10"/>
      <c r="B13" s="8" t="s">
        <v>29</v>
      </c>
      <c r="C13" s="9" t="s">
        <v>21</v>
      </c>
      <c r="D13" s="21">
        <v>5</v>
      </c>
      <c r="E13" s="22">
        <v>115000</v>
      </c>
      <c r="F13" s="22">
        <f t="shared" si="0"/>
        <v>575000</v>
      </c>
      <c r="G13" s="23"/>
      <c r="H13" s="23"/>
      <c r="I13" s="28">
        <f t="shared" si="1"/>
        <v>575000</v>
      </c>
    </row>
    <row r="14" spans="1:9" ht="15.75" x14ac:dyDescent="0.25">
      <c r="A14" s="10"/>
      <c r="B14" s="8" t="s">
        <v>20</v>
      </c>
      <c r="C14" s="9" t="s">
        <v>21</v>
      </c>
      <c r="D14" s="21">
        <v>5</v>
      </c>
      <c r="E14" s="22">
        <v>115000</v>
      </c>
      <c r="F14" s="22">
        <f t="shared" si="0"/>
        <v>575000</v>
      </c>
      <c r="G14" s="23"/>
      <c r="H14" s="23"/>
      <c r="I14" s="28">
        <f t="shared" si="1"/>
        <v>575000</v>
      </c>
    </row>
    <row r="15" spans="1:9" ht="31.5" x14ac:dyDescent="0.25">
      <c r="A15" s="10"/>
      <c r="B15" s="8" t="s">
        <v>30</v>
      </c>
      <c r="C15" s="9" t="s">
        <v>21</v>
      </c>
      <c r="D15" s="21">
        <v>5</v>
      </c>
      <c r="E15" s="22">
        <v>134505</v>
      </c>
      <c r="F15" s="22">
        <f t="shared" si="0"/>
        <v>672525</v>
      </c>
      <c r="G15" s="23"/>
      <c r="H15" s="23"/>
      <c r="I15" s="28">
        <f t="shared" si="1"/>
        <v>672525</v>
      </c>
    </row>
    <row r="16" spans="1:9" ht="15.75" x14ac:dyDescent="0.25">
      <c r="A16" s="10"/>
      <c r="B16" s="8" t="s">
        <v>31</v>
      </c>
      <c r="C16" s="9" t="s">
        <v>23</v>
      </c>
      <c r="D16" s="21">
        <v>5</v>
      </c>
      <c r="E16" s="22">
        <v>10000</v>
      </c>
      <c r="F16" s="22">
        <f t="shared" si="0"/>
        <v>50000</v>
      </c>
      <c r="G16" s="24"/>
      <c r="H16" s="24"/>
      <c r="I16" s="28">
        <f t="shared" si="1"/>
        <v>50000</v>
      </c>
    </row>
    <row r="17" spans="1:9" ht="15.75" x14ac:dyDescent="0.25">
      <c r="A17" s="10"/>
      <c r="B17" s="8" t="s">
        <v>32</v>
      </c>
      <c r="C17" s="9" t="s">
        <v>21</v>
      </c>
      <c r="D17" s="21">
        <v>5</v>
      </c>
      <c r="E17" s="22">
        <v>4000</v>
      </c>
      <c r="F17" s="22">
        <f t="shared" si="0"/>
        <v>20000</v>
      </c>
      <c r="G17" s="24"/>
      <c r="H17" s="24"/>
      <c r="I17" s="28">
        <f t="shared" si="1"/>
        <v>20000</v>
      </c>
    </row>
    <row r="18" spans="1:9" ht="15.75" x14ac:dyDescent="0.25">
      <c r="A18" s="10"/>
      <c r="B18" s="8" t="s">
        <v>33</v>
      </c>
      <c r="C18" s="9" t="s">
        <v>23</v>
      </c>
      <c r="D18" s="21">
        <v>1</v>
      </c>
      <c r="E18" s="22">
        <v>46475</v>
      </c>
      <c r="F18" s="22">
        <f t="shared" si="0"/>
        <v>46475</v>
      </c>
      <c r="G18" s="24"/>
      <c r="H18" s="24"/>
      <c r="I18" s="28">
        <f t="shared" si="1"/>
        <v>46475</v>
      </c>
    </row>
    <row r="19" spans="1:9" ht="63" x14ac:dyDescent="0.25">
      <c r="A19" s="10"/>
      <c r="B19" s="16" t="s">
        <v>12</v>
      </c>
      <c r="C19" s="10"/>
      <c r="D19" s="21"/>
      <c r="E19" s="22"/>
      <c r="F19" s="25"/>
      <c r="G19" s="23"/>
      <c r="H19" s="23"/>
      <c r="I19" s="30">
        <f>SUM(I20:I21)</f>
        <v>60000</v>
      </c>
    </row>
    <row r="20" spans="1:9" ht="15.75" x14ac:dyDescent="0.25">
      <c r="A20" s="10"/>
      <c r="B20" s="8" t="s">
        <v>22</v>
      </c>
      <c r="C20" s="9" t="s">
        <v>21</v>
      </c>
      <c r="D20" s="21">
        <v>1</v>
      </c>
      <c r="E20" s="22">
        <v>40000</v>
      </c>
      <c r="F20" s="22">
        <f>D20*E20</f>
        <v>40000</v>
      </c>
      <c r="G20" s="23"/>
      <c r="H20" s="23"/>
      <c r="I20" s="28">
        <f>F20</f>
        <v>40000</v>
      </c>
    </row>
    <row r="21" spans="1:9" ht="15.75" x14ac:dyDescent="0.25">
      <c r="A21" s="10"/>
      <c r="B21" s="18" t="s">
        <v>24</v>
      </c>
      <c r="C21" s="9" t="s">
        <v>23</v>
      </c>
      <c r="D21" s="21">
        <v>5</v>
      </c>
      <c r="E21" s="22">
        <v>4000</v>
      </c>
      <c r="F21" s="22">
        <f>D21*E21</f>
        <v>20000</v>
      </c>
      <c r="G21" s="23"/>
      <c r="H21" s="23"/>
      <c r="I21" s="28">
        <f>F21</f>
        <v>20000</v>
      </c>
    </row>
    <row r="22" spans="1:9" ht="15.75" x14ac:dyDescent="0.25">
      <c r="A22" s="32">
        <v>2</v>
      </c>
      <c r="B22" s="16" t="s">
        <v>13</v>
      </c>
      <c r="C22" s="10"/>
      <c r="D22" s="21"/>
      <c r="E22" s="22"/>
      <c r="F22" s="22"/>
      <c r="G22" s="23"/>
      <c r="H22" s="23"/>
      <c r="I22" s="36">
        <f>SUM(I23,I27,I30)</f>
        <v>22030000</v>
      </c>
    </row>
    <row r="23" spans="1:9" ht="31.5" x14ac:dyDescent="0.25">
      <c r="A23" s="15"/>
      <c r="B23" s="19" t="s">
        <v>34</v>
      </c>
      <c r="C23" s="10"/>
      <c r="D23" s="21"/>
      <c r="E23" s="22"/>
      <c r="F23" s="25"/>
      <c r="G23" s="23"/>
      <c r="H23" s="23"/>
      <c r="I23" s="30">
        <f>SUM(I24:I26)</f>
        <v>880000</v>
      </c>
    </row>
    <row r="24" spans="1:9" ht="15.75" x14ac:dyDescent="0.25">
      <c r="A24" s="15"/>
      <c r="B24" s="10" t="s">
        <v>35</v>
      </c>
      <c r="C24" s="9" t="s">
        <v>23</v>
      </c>
      <c r="D24" s="21">
        <v>3</v>
      </c>
      <c r="E24" s="22">
        <v>160000</v>
      </c>
      <c r="F24" s="22">
        <f t="shared" ref="F24:F26" si="2">D24*E24</f>
        <v>480000</v>
      </c>
      <c r="G24" s="23"/>
      <c r="H24" s="23"/>
      <c r="I24" s="29">
        <f>F24</f>
        <v>480000</v>
      </c>
    </row>
    <row r="25" spans="1:9" ht="15.75" x14ac:dyDescent="0.25">
      <c r="A25" s="15"/>
      <c r="B25" s="10" t="s">
        <v>36</v>
      </c>
      <c r="C25" s="9" t="s">
        <v>23</v>
      </c>
      <c r="D25" s="21">
        <v>2</v>
      </c>
      <c r="E25" s="22">
        <v>100000</v>
      </c>
      <c r="F25" s="22">
        <f t="shared" si="2"/>
        <v>200000</v>
      </c>
      <c r="G25" s="23"/>
      <c r="H25" s="23"/>
      <c r="I25" s="29">
        <f t="shared" ref="I25:I26" si="3">F25</f>
        <v>200000</v>
      </c>
    </row>
    <row r="26" spans="1:9" ht="31.5" x14ac:dyDescent="0.25">
      <c r="A26" s="15"/>
      <c r="B26" s="10" t="s">
        <v>47</v>
      </c>
      <c r="C26" s="9" t="s">
        <v>23</v>
      </c>
      <c r="D26" s="21">
        <v>1</v>
      </c>
      <c r="E26" s="22">
        <v>200000</v>
      </c>
      <c r="F26" s="22">
        <f t="shared" si="2"/>
        <v>200000</v>
      </c>
      <c r="G26" s="23"/>
      <c r="H26" s="23"/>
      <c r="I26" s="29">
        <f t="shared" si="3"/>
        <v>200000</v>
      </c>
    </row>
    <row r="27" spans="1:9" ht="31.5" x14ac:dyDescent="0.25">
      <c r="A27" s="15"/>
      <c r="B27" s="19" t="s">
        <v>37</v>
      </c>
      <c r="C27" s="10"/>
      <c r="D27" s="21"/>
      <c r="E27" s="22"/>
      <c r="F27" s="22"/>
      <c r="G27" s="23"/>
      <c r="H27" s="23"/>
      <c r="I27" s="31">
        <f>SUM(I28:I29)</f>
        <v>20400000</v>
      </c>
    </row>
    <row r="28" spans="1:9" ht="15.75" x14ac:dyDescent="0.25">
      <c r="A28" s="10"/>
      <c r="B28" s="10" t="s">
        <v>38</v>
      </c>
      <c r="C28" s="9" t="s">
        <v>23</v>
      </c>
      <c r="D28" s="21">
        <v>40</v>
      </c>
      <c r="E28" s="22">
        <v>500000</v>
      </c>
      <c r="F28" s="33">
        <f>D28*E28</f>
        <v>20000000</v>
      </c>
      <c r="G28" s="26"/>
      <c r="H28" s="26"/>
      <c r="I28" s="29">
        <f>F28</f>
        <v>20000000</v>
      </c>
    </row>
    <row r="29" spans="1:9" ht="15.75" x14ac:dyDescent="0.25">
      <c r="A29" s="10"/>
      <c r="B29" s="10" t="s">
        <v>39</v>
      </c>
      <c r="C29" s="9" t="s">
        <v>23</v>
      </c>
      <c r="D29" s="21">
        <v>40</v>
      </c>
      <c r="E29" s="22">
        <v>10000</v>
      </c>
      <c r="F29" s="22">
        <f t="shared" ref="F29" si="4">D29*E29</f>
        <v>400000</v>
      </c>
      <c r="G29" s="23"/>
      <c r="H29" s="23"/>
      <c r="I29" s="29">
        <f>F29</f>
        <v>400000</v>
      </c>
    </row>
    <row r="30" spans="1:9" ht="15.75" x14ac:dyDescent="0.25">
      <c r="A30" s="10"/>
      <c r="B30" s="11" t="s">
        <v>40</v>
      </c>
      <c r="C30" s="20"/>
      <c r="D30" s="21"/>
      <c r="E30" s="22"/>
      <c r="F30" s="22"/>
      <c r="G30" s="23"/>
      <c r="H30" s="23"/>
      <c r="I30" s="30">
        <f>SUM(I31:I33)</f>
        <v>750000</v>
      </c>
    </row>
    <row r="31" spans="1:9" ht="15.75" x14ac:dyDescent="0.25">
      <c r="A31" s="10"/>
      <c r="B31" s="12" t="s">
        <v>41</v>
      </c>
      <c r="C31" s="37" t="s">
        <v>23</v>
      </c>
      <c r="D31" s="21">
        <v>1</v>
      </c>
      <c r="E31" s="22">
        <v>150000</v>
      </c>
      <c r="F31" s="22">
        <f t="shared" ref="F31:F33" si="5">D31*E31</f>
        <v>150000</v>
      </c>
      <c r="G31" s="23"/>
      <c r="H31" s="23"/>
      <c r="I31" s="29">
        <f>F31</f>
        <v>150000</v>
      </c>
    </row>
    <row r="32" spans="1:9" ht="15.75" x14ac:dyDescent="0.25">
      <c r="A32" s="10"/>
      <c r="B32" s="13" t="s">
        <v>42</v>
      </c>
      <c r="C32" s="20" t="s">
        <v>23</v>
      </c>
      <c r="D32" s="21">
        <v>1</v>
      </c>
      <c r="E32" s="22">
        <v>100000</v>
      </c>
      <c r="F32" s="22">
        <f t="shared" si="5"/>
        <v>100000</v>
      </c>
      <c r="G32" s="23"/>
      <c r="H32" s="23"/>
      <c r="I32" s="29">
        <f t="shared" ref="I32:I33" si="6">F32</f>
        <v>100000</v>
      </c>
    </row>
    <row r="33" spans="1:9" ht="15.75" x14ac:dyDescent="0.25">
      <c r="A33" s="10"/>
      <c r="B33" s="13" t="s">
        <v>43</v>
      </c>
      <c r="C33" s="20" t="s">
        <v>46</v>
      </c>
      <c r="D33" s="21">
        <v>20</v>
      </c>
      <c r="E33" s="22">
        <v>25000</v>
      </c>
      <c r="F33" s="22">
        <f t="shared" si="5"/>
        <v>500000</v>
      </c>
      <c r="G33" s="23"/>
      <c r="H33" s="23"/>
      <c r="I33" s="29">
        <f t="shared" si="6"/>
        <v>500000</v>
      </c>
    </row>
    <row r="34" spans="1:9" ht="15.75" x14ac:dyDescent="0.25">
      <c r="A34" s="10"/>
      <c r="B34" s="16" t="s">
        <v>14</v>
      </c>
      <c r="C34" s="10"/>
      <c r="D34" s="21"/>
      <c r="E34" s="22"/>
      <c r="F34" s="22"/>
      <c r="G34" s="23"/>
      <c r="H34" s="23"/>
      <c r="I34" s="27">
        <f>I10+I22</f>
        <v>24754000</v>
      </c>
    </row>
    <row r="35" spans="1:9" ht="15.75" x14ac:dyDescent="0.25">
      <c r="A35" s="7" t="s">
        <v>15</v>
      </c>
    </row>
    <row r="36" spans="1:9" ht="57" customHeight="1" x14ac:dyDescent="0.25">
      <c r="A36" s="34" t="s">
        <v>45</v>
      </c>
      <c r="B36" s="35"/>
      <c r="C36" s="35"/>
      <c r="D36" s="35"/>
    </row>
    <row r="37" spans="1:9" ht="15.75" x14ac:dyDescent="0.25">
      <c r="A37" s="6" t="s">
        <v>16</v>
      </c>
    </row>
    <row r="38" spans="1:9" ht="15.75" x14ac:dyDescent="0.25">
      <c r="A38" s="6" t="s">
        <v>17</v>
      </c>
    </row>
    <row r="39" spans="1:9" ht="15.75" x14ac:dyDescent="0.25">
      <c r="A39" s="5"/>
    </row>
    <row r="40" spans="1:9" ht="15.75" x14ac:dyDescent="0.25">
      <c r="A40" s="6" t="s">
        <v>18</v>
      </c>
    </row>
    <row r="41" spans="1:9" ht="15.75" x14ac:dyDescent="0.25">
      <c r="A41" s="4"/>
    </row>
    <row r="44" spans="1:9" ht="13.9" customHeight="1" x14ac:dyDescent="0.25"/>
    <row r="46" spans="1:9" ht="15.4" customHeight="1" x14ac:dyDescent="0.25"/>
    <row r="47" spans="1:9" ht="18.399999999999999" customHeight="1" x14ac:dyDescent="0.25"/>
    <row r="55" spans="1:1" x14ac:dyDescent="0.25">
      <c r="A55" s="3"/>
    </row>
    <row r="61" spans="1:1" ht="18.399999999999999" customHeight="1" x14ac:dyDescent="0.25"/>
    <row r="62" spans="1:1" ht="19.149999999999999" customHeight="1" x14ac:dyDescent="0.25"/>
    <row r="64" spans="1:1" ht="17.649999999999999" customHeight="1" x14ac:dyDescent="0.25"/>
    <row r="65" ht="21" customHeight="1" x14ac:dyDescent="0.25"/>
    <row r="68" ht="18.399999999999999" customHeight="1" x14ac:dyDescent="0.25"/>
    <row r="70" ht="7.9" customHeight="1" x14ac:dyDescent="0.25"/>
    <row r="72" ht="18.399999999999999" customHeight="1" x14ac:dyDescent="0.25"/>
    <row r="73" ht="7.15" customHeight="1" x14ac:dyDescent="0.25"/>
    <row r="75" ht="7.9" customHeight="1" x14ac:dyDescent="0.25"/>
    <row r="77" ht="12" customHeight="1" x14ac:dyDescent="0.25"/>
    <row r="78" ht="6" hidden="1" customHeight="1" x14ac:dyDescent="0.25"/>
    <row r="82" ht="5.65" customHeight="1" x14ac:dyDescent="0.25"/>
    <row r="83" ht="13.9" customHeight="1" x14ac:dyDescent="0.25"/>
    <row r="84" ht="4.1500000000000004" customHeight="1" x14ac:dyDescent="0.25"/>
    <row r="86" ht="5.65" customHeight="1" x14ac:dyDescent="0.25"/>
    <row r="87" hidden="1" x14ac:dyDescent="0.25"/>
  </sheetData>
  <mergeCells count="12">
    <mergeCell ref="A8:A9"/>
    <mergeCell ref="G8:I8"/>
    <mergeCell ref="A1:I1"/>
    <mergeCell ref="A3:I3"/>
    <mergeCell ref="A5:I5"/>
    <mergeCell ref="A6:I6"/>
    <mergeCell ref="A7:I7"/>
    <mergeCell ref="B8:B9"/>
    <mergeCell ref="C8:C9"/>
    <mergeCell ref="D8:D9"/>
    <mergeCell ref="E8:E9"/>
    <mergeCell ref="F8:F9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2021-07-30T05:34:15Z</cp:lastPrinted>
  <dcterms:created xsi:type="dcterms:W3CDTF">2021-01-27T10:48:44Z</dcterms:created>
  <dcterms:modified xsi:type="dcterms:W3CDTF">2022-08-25T11:48:27Z</dcterms:modified>
</cp:coreProperties>
</file>