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52" i="1"/>
  <c r="I50"/>
  <c r="F56"/>
  <c r="I56" s="1"/>
  <c r="F48" l="1"/>
  <c r="I48" s="1"/>
  <c r="F47"/>
  <c r="I47" s="1"/>
  <c r="F46"/>
  <c r="I46" s="1"/>
  <c r="F31"/>
  <c r="I31" s="1"/>
  <c r="F30"/>
  <c r="I30" s="1"/>
  <c r="I29" s="1"/>
  <c r="F35"/>
  <c r="F57"/>
  <c r="I57" s="1"/>
  <c r="F51"/>
  <c r="I51" s="1"/>
  <c r="F49"/>
  <c r="I49" s="1"/>
  <c r="F45"/>
  <c r="I45" s="1"/>
  <c r="F38"/>
  <c r="I38" s="1"/>
  <c r="F32"/>
  <c r="I32" s="1"/>
  <c r="F24"/>
  <c r="I24" s="1"/>
  <c r="F37"/>
  <c r="I37" s="1"/>
  <c r="F36"/>
  <c r="I36" s="1"/>
  <c r="F58"/>
  <c r="I58" s="1"/>
  <c r="F27"/>
  <c r="I27" s="1"/>
  <c r="I34" l="1"/>
  <c r="I35"/>
  <c r="I44"/>
  <c r="F26"/>
  <c r="I26" s="1"/>
  <c r="F28"/>
  <c r="I28" s="1"/>
  <c r="F55"/>
  <c r="F14"/>
  <c r="I14" s="1"/>
  <c r="F42"/>
  <c r="I42" s="1"/>
  <c r="F53"/>
  <c r="I53" s="1"/>
  <c r="F40"/>
  <c r="I40" l="1"/>
  <c r="I54"/>
  <c r="I55"/>
  <c r="F25"/>
  <c r="F21"/>
  <c r="I21" s="1"/>
  <c r="F20"/>
  <c r="I20" s="1"/>
  <c r="I23" l="1"/>
  <c r="I25"/>
  <c r="F19"/>
  <c r="I19" s="1"/>
  <c r="F43" l="1"/>
  <c r="I43" s="1"/>
  <c r="F41"/>
  <c r="F13"/>
  <c r="I13" s="1"/>
  <c r="F12"/>
  <c r="F11" l="1"/>
  <c r="I33"/>
  <c r="I22" s="1"/>
  <c r="I41"/>
  <c r="I39"/>
  <c r="I12"/>
  <c r="F10" l="1"/>
  <c r="I10" s="1"/>
  <c r="I11"/>
  <c r="I59" l="1"/>
</calcChain>
</file>

<file path=xl/sharedStrings.xml><?xml version="1.0" encoding="utf-8"?>
<sst xmlns="http://schemas.openxmlformats.org/spreadsheetml/2006/main" count="100" uniqueCount="62">
  <si>
    <t>№</t>
  </si>
  <si>
    <t>Бухгалтер</t>
  </si>
  <si>
    <t>Әлеуметтік жобаны іске асыру бойынша шығыстар сметасы</t>
  </si>
  <si>
    <t>Шығыстар баптары</t>
  </si>
  <si>
    <t>Өлшем бірлігі</t>
  </si>
  <si>
    <t>Саны</t>
  </si>
  <si>
    <t>Құны, теңге</t>
  </si>
  <si>
    <t>Барлығы, теңге</t>
  </si>
  <si>
    <t>Қаржыландыру көздері</t>
  </si>
  <si>
    <t>Өтініш беруші (ортақ қаржыландыру)</t>
  </si>
  <si>
    <t>Ортақ қаржыландырудың басқа көздері</t>
  </si>
  <si>
    <t>Грант қаражаты</t>
  </si>
  <si>
    <t>Әкімшілік шығыстар:</t>
  </si>
  <si>
    <t>Еңбекақы, оның ішінде:</t>
  </si>
  <si>
    <t>Жоба жетекшісі</t>
  </si>
  <si>
    <t>ай</t>
  </si>
  <si>
    <t>Тікелей шығыстар:</t>
  </si>
  <si>
    <t>қызмет</t>
  </si>
  <si>
    <t>Қалам</t>
  </si>
  <si>
    <t>дана</t>
  </si>
  <si>
    <t>Блокнот</t>
  </si>
  <si>
    <t>Шығыс материалдары, негізгі құралдарға қызмет көрсету және ұстау үшін қажетті тауарларды сатып алу және басқа қорлар, оның ішінде:</t>
  </si>
  <si>
    <t>Кеңсе тауарлары</t>
  </si>
  <si>
    <t>Барлығы:</t>
  </si>
  <si>
    <t>Полиграфиялық қызметтер, соның ішінде:</t>
  </si>
  <si>
    <t>Жеке тұлғалардың жұмыстары мен қызметтері, оның ішінде:</t>
  </si>
  <si>
    <t>Заңды тұлғалардың жұмыстары мен қызметтері, оның ішінде:</t>
  </si>
  <si>
    <t>Қоғаммен байланыс жөніндегі маман</t>
  </si>
  <si>
    <t>Картридж толтыру қызметі</t>
  </si>
  <si>
    <t>папка</t>
  </si>
  <si>
    <t>Тарату материалдары</t>
  </si>
  <si>
    <t>бейджик (қатысушыларға + тренерлерге)</t>
  </si>
  <si>
    <t>ИПН (жоба жетекшісі)</t>
  </si>
  <si>
    <t>5-қосымша</t>
  </si>
  <si>
    <t>ұшып - келу қызметі (кемінде 5 адамға)</t>
  </si>
  <si>
    <t>қонақ үй + таңғы ас/түскі ас</t>
  </si>
  <si>
    <t>дизайнерлік қызмет</t>
  </si>
  <si>
    <t>баннер + каркас</t>
  </si>
  <si>
    <t>музыкалық аппаратура</t>
  </si>
  <si>
    <t xml:space="preserve">естелік сыйлықтар </t>
  </si>
  <si>
    <t>кубок/статуэтка дайындау</t>
  </si>
  <si>
    <t>транспорт (автобус) қызметі</t>
  </si>
  <si>
    <t>кейтеринг қызметі</t>
  </si>
  <si>
    <t>тренер гонорары (кемінде 2 адам)</t>
  </si>
  <si>
    <t>ұшып - келу қызметі (кемінде 2 адамға)</t>
  </si>
  <si>
    <t>фасилитатор қызметі</t>
  </si>
  <si>
    <t>іс-шара 3. 3.1. Брифинг. Мақалалар топтамасын шығару. БАҚ-та сөз сөйлеу</t>
  </si>
  <si>
    <t>кейтеринг қызметі (кофе-брейк 2 рет + түскі ас 1 рет) 125 адамға</t>
  </si>
  <si>
    <t>шара өтетін жерді жалға алу</t>
  </si>
  <si>
    <t>мақалалар топтасы</t>
  </si>
  <si>
    <t>диплом + рамка</t>
  </si>
  <si>
    <r>
      <t xml:space="preserve">Грант алушы: </t>
    </r>
    <r>
      <rPr>
        <sz val="12"/>
        <color rgb="FF000000"/>
        <rFont val="Times New Roman"/>
        <family val="1"/>
        <charset val="204"/>
      </rPr>
      <t>«Ақтау студенттер Альянсы» корпоративтік қоры</t>
    </r>
  </si>
  <si>
    <t>Гранттың тақырыбы: Жоғары және орта кәсіптік оқу орындарында студенттік өзін-өзі қалыптастыру жүйесін дамыту</t>
  </si>
  <si>
    <r>
      <t xml:space="preserve">Грант сомасы: </t>
    </r>
    <r>
      <rPr>
        <sz val="12"/>
        <color theme="1"/>
        <rFont val="Times New Roman"/>
        <family val="1"/>
        <charset val="204"/>
      </rPr>
      <t>6 318 000 (алты миллион үш жүз он сегіз мың) теңге</t>
    </r>
  </si>
  <si>
    <t>Әлеуметтік салық және әлеуметтік аударымдар (3 қызметкер)</t>
  </si>
  <si>
    <t>Міндетті медициналық сақтандыру                 (3 қызметкер)</t>
  </si>
  <si>
    <t>Зейнетақы аударымы                                     (3 қызметкер)</t>
  </si>
  <si>
    <t xml:space="preserve">іс-шара 2.«Жыл студенті-2022» байқауы </t>
  </si>
  <si>
    <t>іс-шара 2. 2.1. Әр түрлі саладағы ҚР үздік спикерлерін, бизнес-жаттықтырушыларды тарта отырып, өз ісін ашу және жеке тұлғалық өсу бойынша кемінде 5 (бес) мотивациялық тренинг ұйымдастыру</t>
  </si>
  <si>
    <t>іс-шара 1. 1.2. форум ұйымдастыру</t>
  </si>
  <si>
    <t>спикер гонорары (кемінде 5 адам)</t>
  </si>
  <si>
    <t>іс-шара 2. 2.3. 2.1. Ашық аспан астында студенттердің интелектуалды әлеуетін дамыту мақсатында интеллектуалдық ойындар мен тимбилдинг өткізу</t>
  </si>
</sst>
</file>

<file path=xl/styles.xml><?xml version="1.0" encoding="utf-8"?>
<styleSheet xmlns="http://schemas.openxmlformats.org/spreadsheetml/2006/main">
  <numFmts count="3">
    <numFmt numFmtId="44" formatCode="_-* #,##0.00\ &quot;₸&quot;_-;\-* #,##0.00\ &quot;₸&quot;_-;_-* &quot;-&quot;??\ &quot;₸&quot;_-;_-@_-"/>
    <numFmt numFmtId="43" formatCode="_-* #,##0.00\ _₸_-;\-* #,##0.00\ _₸_-;_-* &quot;-&quot;??\ _₸_-;_-@_-"/>
    <numFmt numFmtId="164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Calibri"/>
      <family val="2"/>
      <scheme val="minor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 applyAlignment="1">
      <alignment horizontal="left" vertical="center" indent="15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6" fillId="0" borderId="2" xfId="0" applyFont="1" applyFill="1" applyBorder="1" applyAlignment="1">
      <alignment vertical="center" wrapText="1"/>
    </xf>
    <xf numFmtId="3" fontId="3" fillId="0" borderId="0" xfId="0" applyNumberFormat="1" applyFont="1" applyFill="1" applyBorder="1"/>
    <xf numFmtId="0" fontId="7" fillId="0" borderId="1" xfId="0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wrapText="1"/>
    </xf>
    <xf numFmtId="0" fontId="8" fillId="0" borderId="0" xfId="0" applyFont="1" applyFill="1"/>
    <xf numFmtId="164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3" fontId="3" fillId="0" borderId="0" xfId="0" applyNumberFormat="1" applyFont="1" applyFill="1"/>
    <xf numFmtId="164" fontId="3" fillId="0" borderId="0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43" fontId="6" fillId="0" borderId="1" xfId="1" applyNumberFormat="1" applyFont="1" applyFill="1" applyBorder="1" applyAlignment="1">
      <alignment horizontal="center" vertical="center"/>
    </xf>
    <xf numFmtId="43" fontId="6" fillId="0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/>
    </xf>
    <xf numFmtId="43" fontId="7" fillId="0" borderId="1" xfId="1" applyNumberFormat="1" applyFont="1" applyFill="1" applyBorder="1" applyAlignment="1">
      <alignment horizontal="center" vertical="center"/>
    </xf>
    <xf numFmtId="43" fontId="7" fillId="0" borderId="1" xfId="1" applyNumberFormat="1" applyFont="1" applyFill="1" applyBorder="1" applyAlignment="1">
      <alignment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/>
    <xf numFmtId="43" fontId="6" fillId="0" borderId="1" xfId="1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43" fontId="7" fillId="0" borderId="1" xfId="1" applyNumberFormat="1" applyFont="1" applyFill="1" applyBorder="1" applyAlignment="1">
      <alignment horizontal="right" vertical="center" wrapText="1"/>
    </xf>
    <xf numFmtId="43" fontId="6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43" fontId="3" fillId="0" borderId="1" xfId="0" applyNumberFormat="1" applyFont="1" applyFill="1" applyBorder="1" applyAlignment="1">
      <alignment horizontal="right" wrapText="1"/>
    </xf>
    <xf numFmtId="43" fontId="3" fillId="0" borderId="0" xfId="0" applyNumberFormat="1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43" fontId="6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/>
    </xf>
    <xf numFmtId="43" fontId="6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0"/>
  <sheetViews>
    <sheetView tabSelected="1" zoomScale="90" zoomScaleNormal="90" workbookViewId="0">
      <selection activeCell="M41" sqref="M41"/>
    </sheetView>
  </sheetViews>
  <sheetFormatPr defaultColWidth="9.140625" defaultRowHeight="15.75"/>
  <cols>
    <col min="1" max="1" width="5" style="3" customWidth="1"/>
    <col min="2" max="2" width="43.140625" style="3" customWidth="1"/>
    <col min="3" max="3" width="11.5703125" style="7" customWidth="1"/>
    <col min="4" max="4" width="9.140625" style="46" customWidth="1"/>
    <col min="5" max="5" width="16.42578125" style="46" customWidth="1"/>
    <col min="6" max="6" width="17.42578125" style="20" customWidth="1"/>
    <col min="7" max="7" width="17.85546875" style="20" customWidth="1"/>
    <col min="8" max="8" width="22.42578125" style="20" customWidth="1"/>
    <col min="9" max="9" width="19" style="75" customWidth="1"/>
    <col min="10" max="10" width="3.5703125" style="3" customWidth="1"/>
    <col min="11" max="11" width="6.140625" style="3" customWidth="1"/>
    <col min="12" max="12" width="7.28515625" style="3" customWidth="1"/>
    <col min="13" max="13" width="17.5703125" style="3" customWidth="1"/>
    <col min="14" max="14" width="6.85546875" style="3" customWidth="1"/>
    <col min="15" max="15" width="6.5703125" style="3" customWidth="1"/>
    <col min="16" max="16" width="6.42578125" style="3" customWidth="1"/>
    <col min="17" max="16384" width="9.140625" style="3"/>
  </cols>
  <sheetData>
    <row r="1" spans="1:18" ht="21" customHeight="1">
      <c r="A1" s="1"/>
      <c r="B1" s="2"/>
      <c r="F1" s="4"/>
      <c r="G1" s="93" t="s">
        <v>33</v>
      </c>
      <c r="H1" s="93"/>
      <c r="I1" s="93"/>
    </row>
    <row r="2" spans="1:18">
      <c r="A2" s="1"/>
      <c r="B2" s="5"/>
      <c r="F2" s="23"/>
      <c r="G2" s="23"/>
      <c r="H2" s="23"/>
      <c r="I2" s="65"/>
    </row>
    <row r="3" spans="1:18">
      <c r="A3" s="92" t="s">
        <v>2</v>
      </c>
      <c r="B3" s="92"/>
      <c r="C3" s="92"/>
      <c r="D3" s="92"/>
      <c r="E3" s="92"/>
      <c r="F3" s="92"/>
      <c r="G3" s="92"/>
      <c r="H3" s="92"/>
      <c r="I3" s="92"/>
    </row>
    <row r="4" spans="1:18">
      <c r="A4" s="6" t="s">
        <v>51</v>
      </c>
    </row>
    <row r="5" spans="1:18" ht="29.25" customHeight="1">
      <c r="A5" s="94" t="s">
        <v>52</v>
      </c>
      <c r="B5" s="94"/>
      <c r="C5" s="94"/>
      <c r="D5" s="94"/>
      <c r="E5" s="94"/>
      <c r="F5" s="94"/>
      <c r="G5" s="94"/>
      <c r="H5" s="94"/>
      <c r="I5" s="94"/>
    </row>
    <row r="6" spans="1:18">
      <c r="A6" s="6" t="s">
        <v>53</v>
      </c>
    </row>
    <row r="7" spans="1:18">
      <c r="A7" s="7"/>
    </row>
    <row r="8" spans="1:18" ht="15" customHeight="1">
      <c r="A8" s="95" t="s">
        <v>0</v>
      </c>
      <c r="B8" s="95" t="s">
        <v>3</v>
      </c>
      <c r="C8" s="95" t="s">
        <v>4</v>
      </c>
      <c r="D8" s="95" t="s">
        <v>5</v>
      </c>
      <c r="E8" s="95" t="s">
        <v>6</v>
      </c>
      <c r="F8" s="96" t="s">
        <v>7</v>
      </c>
      <c r="G8" s="95" t="s">
        <v>8</v>
      </c>
      <c r="H8" s="95"/>
      <c r="I8" s="95"/>
    </row>
    <row r="9" spans="1:18" ht="58.5" customHeight="1">
      <c r="A9" s="95"/>
      <c r="B9" s="95"/>
      <c r="C9" s="95"/>
      <c r="D9" s="95"/>
      <c r="E9" s="95"/>
      <c r="F9" s="96"/>
      <c r="G9" s="19" t="s">
        <v>9</v>
      </c>
      <c r="H9" s="19" t="s">
        <v>10</v>
      </c>
      <c r="I9" s="69" t="s">
        <v>11</v>
      </c>
      <c r="L9" s="8"/>
      <c r="M9" s="8"/>
      <c r="N9" s="8"/>
      <c r="O9" s="8"/>
      <c r="P9" s="8"/>
      <c r="Q9" s="8"/>
    </row>
    <row r="10" spans="1:18">
      <c r="A10" s="9">
        <v>1</v>
      </c>
      <c r="B10" s="78" t="s">
        <v>12</v>
      </c>
      <c r="C10" s="79"/>
      <c r="D10" s="79"/>
      <c r="E10" s="80"/>
      <c r="F10" s="43">
        <f>F11+F19</f>
        <v>1503000</v>
      </c>
      <c r="G10" s="15"/>
      <c r="H10" s="15"/>
      <c r="I10" s="70">
        <f t="shared" ref="I10:I14" si="0">F10</f>
        <v>1503000</v>
      </c>
      <c r="L10" s="10"/>
      <c r="M10" s="10"/>
      <c r="N10" s="10"/>
      <c r="O10" s="10"/>
      <c r="P10" s="10"/>
      <c r="Q10" s="10"/>
    </row>
    <row r="11" spans="1:18">
      <c r="A11" s="9">
        <v>2</v>
      </c>
      <c r="B11" s="16" t="s">
        <v>13</v>
      </c>
      <c r="C11" s="21"/>
      <c r="D11" s="21"/>
      <c r="E11" s="24"/>
      <c r="F11" s="43">
        <f>F12+F13+F14</f>
        <v>1440000</v>
      </c>
      <c r="G11" s="26"/>
      <c r="H11" s="26"/>
      <c r="I11" s="70">
        <f t="shared" si="0"/>
        <v>1440000</v>
      </c>
      <c r="L11" s="10"/>
      <c r="M11" s="10"/>
      <c r="N11" s="10"/>
      <c r="O11" s="10"/>
      <c r="P11" s="10"/>
      <c r="Q11" s="10"/>
    </row>
    <row r="12" spans="1:18">
      <c r="A12" s="9">
        <v>3</v>
      </c>
      <c r="B12" s="29" t="s">
        <v>14</v>
      </c>
      <c r="C12" s="21" t="s">
        <v>15</v>
      </c>
      <c r="D12" s="21">
        <v>6</v>
      </c>
      <c r="E12" s="24">
        <v>100000</v>
      </c>
      <c r="F12" s="44">
        <f>D12*E12</f>
        <v>600000</v>
      </c>
      <c r="G12" s="26"/>
      <c r="H12" s="26"/>
      <c r="I12" s="71">
        <f t="shared" si="0"/>
        <v>600000</v>
      </c>
      <c r="L12" s="10"/>
      <c r="M12" s="66"/>
      <c r="N12" s="12"/>
      <c r="O12" s="10"/>
      <c r="P12" s="12"/>
      <c r="Q12" s="10"/>
      <c r="R12" s="17"/>
    </row>
    <row r="13" spans="1:18">
      <c r="A13" s="9">
        <v>5</v>
      </c>
      <c r="B13" s="29" t="s">
        <v>1</v>
      </c>
      <c r="C13" s="21" t="s">
        <v>15</v>
      </c>
      <c r="D13" s="21">
        <v>6</v>
      </c>
      <c r="E13" s="24">
        <v>70000</v>
      </c>
      <c r="F13" s="44">
        <f>D13*E13</f>
        <v>420000</v>
      </c>
      <c r="G13" s="26"/>
      <c r="H13" s="26"/>
      <c r="I13" s="71">
        <f t="shared" si="0"/>
        <v>420000</v>
      </c>
      <c r="L13" s="8"/>
      <c r="M13" s="13"/>
      <c r="N13" s="13"/>
      <c r="O13" s="8"/>
      <c r="P13" s="13"/>
      <c r="Q13" s="10"/>
      <c r="R13" s="17"/>
    </row>
    <row r="14" spans="1:18">
      <c r="A14" s="9">
        <v>6</v>
      </c>
      <c r="B14" s="29" t="s">
        <v>27</v>
      </c>
      <c r="C14" s="21" t="s">
        <v>15</v>
      </c>
      <c r="D14" s="21">
        <v>6</v>
      </c>
      <c r="E14" s="24">
        <v>70000</v>
      </c>
      <c r="F14" s="44">
        <f>D14*E14</f>
        <v>420000</v>
      </c>
      <c r="G14" s="26"/>
      <c r="H14" s="26"/>
      <c r="I14" s="71">
        <f t="shared" si="0"/>
        <v>420000</v>
      </c>
      <c r="L14" s="8"/>
      <c r="M14" s="13"/>
      <c r="N14" s="13"/>
      <c r="O14" s="8"/>
      <c r="P14" s="13"/>
      <c r="Q14" s="10"/>
      <c r="R14" s="17"/>
    </row>
    <row r="15" spans="1:18" ht="30.6" customHeight="1">
      <c r="A15" s="9">
        <v>7</v>
      </c>
      <c r="B15" s="29" t="s">
        <v>54</v>
      </c>
      <c r="C15" s="36" t="s">
        <v>15</v>
      </c>
      <c r="D15" s="36">
        <v>6</v>
      </c>
      <c r="E15" s="37">
        <v>30932</v>
      </c>
      <c r="F15" s="45"/>
      <c r="G15" s="25"/>
      <c r="H15" s="25"/>
      <c r="I15" s="72"/>
      <c r="L15" s="8"/>
      <c r="M15" s="18"/>
      <c r="N15" s="8"/>
      <c r="O15" s="8"/>
      <c r="P15" s="8"/>
      <c r="Q15" s="8"/>
    </row>
    <row r="16" spans="1:18" ht="32.450000000000003" customHeight="1">
      <c r="A16" s="9">
        <v>8</v>
      </c>
      <c r="B16" s="29" t="s">
        <v>55</v>
      </c>
      <c r="C16" s="36" t="s">
        <v>15</v>
      </c>
      <c r="D16" s="36">
        <v>6</v>
      </c>
      <c r="E16" s="37">
        <v>7400</v>
      </c>
      <c r="F16" s="45"/>
      <c r="G16" s="25"/>
      <c r="H16" s="25"/>
      <c r="I16" s="72"/>
      <c r="J16" s="14"/>
      <c r="L16" s="8"/>
      <c r="M16" s="8"/>
      <c r="N16" s="8"/>
      <c r="O16" s="8"/>
      <c r="P16" s="8"/>
      <c r="Q16" s="8"/>
    </row>
    <row r="17" spans="1:17" ht="33" customHeight="1">
      <c r="A17" s="9">
        <v>9</v>
      </c>
      <c r="B17" s="29" t="s">
        <v>56</v>
      </c>
      <c r="C17" s="36" t="s">
        <v>15</v>
      </c>
      <c r="D17" s="36">
        <v>6</v>
      </c>
      <c r="E17" s="37">
        <v>37000</v>
      </c>
      <c r="F17" s="45"/>
      <c r="G17" s="25"/>
      <c r="H17" s="25"/>
      <c r="I17" s="72"/>
      <c r="K17" s="12"/>
      <c r="L17" s="8"/>
      <c r="M17" s="8"/>
      <c r="N17" s="8"/>
      <c r="O17" s="8"/>
      <c r="P17" s="8"/>
      <c r="Q17" s="8"/>
    </row>
    <row r="18" spans="1:17" ht="17.25" customHeight="1">
      <c r="A18" s="9">
        <v>10</v>
      </c>
      <c r="B18" s="29" t="s">
        <v>32</v>
      </c>
      <c r="C18" s="36" t="s">
        <v>15</v>
      </c>
      <c r="D18" s="36">
        <v>6</v>
      </c>
      <c r="E18" s="37">
        <v>8912</v>
      </c>
      <c r="F18" s="43"/>
      <c r="G18" s="25"/>
      <c r="H18" s="25"/>
      <c r="I18" s="70"/>
      <c r="K18" s="12"/>
      <c r="L18" s="8"/>
      <c r="M18" s="8"/>
      <c r="N18" s="8"/>
      <c r="O18" s="8"/>
      <c r="P18" s="8"/>
      <c r="Q18" s="8"/>
    </row>
    <row r="19" spans="1:17" ht="63" customHeight="1">
      <c r="A19" s="9">
        <v>11</v>
      </c>
      <c r="B19" s="16" t="s">
        <v>21</v>
      </c>
      <c r="C19" s="22"/>
      <c r="D19" s="22"/>
      <c r="E19" s="27"/>
      <c r="F19" s="43">
        <f>SUM(F20:F21)</f>
        <v>63000</v>
      </c>
      <c r="G19" s="25"/>
      <c r="H19" s="25"/>
      <c r="I19" s="70">
        <f>F19</f>
        <v>63000</v>
      </c>
      <c r="K19" s="12"/>
      <c r="L19" s="8"/>
      <c r="M19" s="8"/>
      <c r="N19" s="8"/>
      <c r="O19" s="8"/>
      <c r="P19" s="8"/>
      <c r="Q19" s="8"/>
    </row>
    <row r="20" spans="1:17">
      <c r="A20" s="9">
        <v>12</v>
      </c>
      <c r="B20" s="29" t="s">
        <v>22</v>
      </c>
      <c r="C20" s="21" t="s">
        <v>15</v>
      </c>
      <c r="D20" s="21">
        <v>1</v>
      </c>
      <c r="E20" s="24">
        <v>55000</v>
      </c>
      <c r="F20" s="44">
        <f>E20*D20</f>
        <v>55000</v>
      </c>
      <c r="G20" s="26"/>
      <c r="H20" s="26"/>
      <c r="I20" s="71">
        <f>F20</f>
        <v>55000</v>
      </c>
      <c r="K20" s="12"/>
      <c r="L20" s="8"/>
      <c r="M20" s="8"/>
      <c r="N20" s="8"/>
      <c r="O20" s="8"/>
      <c r="P20" s="8"/>
      <c r="Q20" s="8"/>
    </row>
    <row r="21" spans="1:17">
      <c r="A21" s="9">
        <v>13</v>
      </c>
      <c r="B21" s="29" t="s">
        <v>28</v>
      </c>
      <c r="C21" s="21" t="s">
        <v>17</v>
      </c>
      <c r="D21" s="21">
        <v>2</v>
      </c>
      <c r="E21" s="24">
        <v>4000</v>
      </c>
      <c r="F21" s="44">
        <f>E21*D21</f>
        <v>8000</v>
      </c>
      <c r="G21" s="26"/>
      <c r="H21" s="26"/>
      <c r="I21" s="71">
        <f>F21</f>
        <v>8000</v>
      </c>
      <c r="K21" s="12"/>
      <c r="L21" s="8"/>
      <c r="M21" s="8"/>
      <c r="N21" s="8"/>
      <c r="O21" s="8"/>
      <c r="P21" s="8"/>
      <c r="Q21" s="8"/>
    </row>
    <row r="22" spans="1:17">
      <c r="A22" s="9">
        <v>14</v>
      </c>
      <c r="B22" s="16" t="s">
        <v>16</v>
      </c>
      <c r="C22" s="51"/>
      <c r="D22" s="51"/>
      <c r="E22" s="52"/>
      <c r="F22" s="61"/>
      <c r="G22" s="53"/>
      <c r="H22" s="53"/>
      <c r="I22" s="74">
        <f>I23+I29+I33+I44+I50+I52+I54</f>
        <v>4815000</v>
      </c>
      <c r="K22" s="8"/>
      <c r="L22" s="8"/>
      <c r="M22" s="8"/>
      <c r="N22" s="8"/>
      <c r="O22" s="8"/>
      <c r="P22" s="8"/>
      <c r="Q22" s="8"/>
    </row>
    <row r="23" spans="1:17" ht="33.75" customHeight="1">
      <c r="A23" s="9">
        <v>22</v>
      </c>
      <c r="B23" s="67" t="s">
        <v>59</v>
      </c>
      <c r="C23" s="54"/>
      <c r="D23" s="63"/>
      <c r="E23" s="55"/>
      <c r="F23" s="56"/>
      <c r="G23" s="57"/>
      <c r="H23" s="57"/>
      <c r="I23" s="74">
        <f>F25+F24</f>
        <v>855000</v>
      </c>
      <c r="K23" s="13"/>
      <c r="L23" s="8"/>
      <c r="M23" s="8"/>
      <c r="N23" s="8"/>
      <c r="O23" s="8"/>
      <c r="P23" s="8"/>
      <c r="Q23" s="8"/>
    </row>
    <row r="24" spans="1:17" ht="21.75" customHeight="1">
      <c r="A24" s="9">
        <v>23</v>
      </c>
      <c r="B24" s="84" t="s">
        <v>48</v>
      </c>
      <c r="C24" s="54" t="s">
        <v>17</v>
      </c>
      <c r="D24" s="63">
        <v>1</v>
      </c>
      <c r="E24" s="55">
        <v>100000</v>
      </c>
      <c r="F24" s="85">
        <f>E24*D24</f>
        <v>100000</v>
      </c>
      <c r="G24" s="57"/>
      <c r="H24" s="57"/>
      <c r="I24" s="73">
        <f>F24</f>
        <v>100000</v>
      </c>
      <c r="K24" s="13"/>
      <c r="L24" s="8"/>
      <c r="M24" s="8"/>
      <c r="N24" s="8"/>
      <c r="O24" s="8"/>
      <c r="P24" s="8"/>
      <c r="Q24" s="8"/>
    </row>
    <row r="25" spans="1:17" ht="33" customHeight="1">
      <c r="A25" s="9">
        <v>24</v>
      </c>
      <c r="B25" s="81" t="s">
        <v>25</v>
      </c>
      <c r="C25" s="51"/>
      <c r="D25" s="62"/>
      <c r="E25" s="52"/>
      <c r="F25" s="61">
        <f>F26+F27+F28</f>
        <v>755000</v>
      </c>
      <c r="G25" s="53"/>
      <c r="H25" s="53"/>
      <c r="I25" s="74">
        <f>F25</f>
        <v>755000</v>
      </c>
      <c r="K25" s="13"/>
      <c r="L25" s="8"/>
      <c r="M25" s="8"/>
      <c r="N25" s="8"/>
      <c r="O25" s="8"/>
      <c r="P25" s="8"/>
      <c r="Q25" s="8"/>
    </row>
    <row r="26" spans="1:17" ht="33" customHeight="1">
      <c r="A26" s="9">
        <v>25</v>
      </c>
      <c r="B26" s="86" t="s">
        <v>60</v>
      </c>
      <c r="C26" s="54" t="s">
        <v>17</v>
      </c>
      <c r="D26" s="63">
        <v>1</v>
      </c>
      <c r="E26" s="55">
        <v>300000</v>
      </c>
      <c r="F26" s="83">
        <f>D26*E26</f>
        <v>300000</v>
      </c>
      <c r="G26" s="55"/>
      <c r="H26" s="55"/>
      <c r="I26" s="73">
        <f>F26</f>
        <v>300000</v>
      </c>
      <c r="K26" s="13"/>
      <c r="L26" s="8"/>
      <c r="M26" s="8"/>
      <c r="N26" s="8"/>
      <c r="O26" s="8"/>
      <c r="P26" s="8"/>
      <c r="Q26" s="8"/>
    </row>
    <row r="27" spans="1:17" ht="26.25" customHeight="1">
      <c r="A27" s="9">
        <v>26</v>
      </c>
      <c r="B27" s="86" t="s">
        <v>35</v>
      </c>
      <c r="C27" s="54" t="s">
        <v>17</v>
      </c>
      <c r="D27" s="63">
        <v>1</v>
      </c>
      <c r="E27" s="55">
        <v>260000</v>
      </c>
      <c r="F27" s="83">
        <f>D27*E27</f>
        <v>260000</v>
      </c>
      <c r="G27" s="55"/>
      <c r="H27" s="55"/>
      <c r="I27" s="73">
        <f>F27</f>
        <v>260000</v>
      </c>
      <c r="K27" s="13"/>
      <c r="L27" s="8"/>
      <c r="M27" s="8"/>
      <c r="N27" s="8"/>
      <c r="O27" s="8"/>
      <c r="P27" s="8"/>
      <c r="Q27" s="8"/>
    </row>
    <row r="28" spans="1:17" ht="23.25" customHeight="1">
      <c r="A28" s="9">
        <v>27</v>
      </c>
      <c r="B28" s="86" t="s">
        <v>34</v>
      </c>
      <c r="C28" s="54" t="s">
        <v>17</v>
      </c>
      <c r="D28" s="63">
        <v>1</v>
      </c>
      <c r="E28" s="55">
        <v>195000</v>
      </c>
      <c r="F28" s="83">
        <f>D28*E28</f>
        <v>195000</v>
      </c>
      <c r="G28" s="55"/>
      <c r="H28" s="55"/>
      <c r="I28" s="73">
        <f>F28</f>
        <v>195000</v>
      </c>
      <c r="J28" s="14"/>
      <c r="L28" s="8"/>
      <c r="M28" s="8"/>
      <c r="N28" s="8"/>
      <c r="O28" s="8"/>
      <c r="P28" s="8"/>
      <c r="Q28" s="10"/>
    </row>
    <row r="29" spans="1:17" ht="26.25" customHeight="1">
      <c r="A29" s="9">
        <v>30</v>
      </c>
      <c r="B29" s="89" t="s">
        <v>57</v>
      </c>
      <c r="C29" s="51"/>
      <c r="D29" s="62"/>
      <c r="E29" s="52"/>
      <c r="F29" s="87"/>
      <c r="G29" s="53"/>
      <c r="H29" s="53"/>
      <c r="I29" s="74">
        <f>I30+I31+I32</f>
        <v>500000</v>
      </c>
      <c r="L29" s="8"/>
      <c r="M29" s="8"/>
      <c r="N29" s="8"/>
      <c r="O29" s="8"/>
      <c r="P29" s="8"/>
      <c r="Q29" s="8"/>
    </row>
    <row r="30" spans="1:17" ht="26.25" customHeight="1">
      <c r="A30" s="9">
        <v>31</v>
      </c>
      <c r="B30" s="11" t="s">
        <v>48</v>
      </c>
      <c r="C30" s="54" t="s">
        <v>17</v>
      </c>
      <c r="D30" s="63">
        <v>1</v>
      </c>
      <c r="E30" s="55">
        <v>100000</v>
      </c>
      <c r="F30" s="85">
        <f>E30*D30</f>
        <v>100000</v>
      </c>
      <c r="G30" s="57"/>
      <c r="H30" s="57"/>
      <c r="I30" s="73">
        <f>F30</f>
        <v>100000</v>
      </c>
      <c r="L30" s="8"/>
      <c r="M30" s="8"/>
      <c r="N30" s="8"/>
      <c r="O30" s="8"/>
      <c r="P30" s="8"/>
      <c r="Q30" s="8"/>
    </row>
    <row r="31" spans="1:17" ht="21.75" customHeight="1">
      <c r="A31" s="9">
        <v>32</v>
      </c>
      <c r="B31" s="88" t="s">
        <v>38</v>
      </c>
      <c r="C31" s="58" t="s">
        <v>17</v>
      </c>
      <c r="D31" s="64">
        <v>1</v>
      </c>
      <c r="E31" s="59">
        <v>100000</v>
      </c>
      <c r="F31" s="59">
        <f>E31*D31</f>
        <v>100000</v>
      </c>
      <c r="G31" s="60"/>
      <c r="H31" s="60"/>
      <c r="I31" s="76">
        <f>F31</f>
        <v>100000</v>
      </c>
      <c r="K31" s="13"/>
      <c r="L31" s="8"/>
      <c r="M31" s="8"/>
      <c r="N31" s="8"/>
      <c r="O31" s="8"/>
      <c r="P31" s="8"/>
      <c r="Q31" s="8"/>
    </row>
    <row r="32" spans="1:17" ht="29.25" customHeight="1">
      <c r="A32" s="9">
        <v>33</v>
      </c>
      <c r="B32" s="11" t="s">
        <v>42</v>
      </c>
      <c r="C32" s="54" t="s">
        <v>17</v>
      </c>
      <c r="D32" s="63">
        <v>1</v>
      </c>
      <c r="E32" s="55">
        <v>300000</v>
      </c>
      <c r="F32" s="85">
        <f>E32*D32</f>
        <v>300000</v>
      </c>
      <c r="G32" s="57"/>
      <c r="H32" s="57"/>
      <c r="I32" s="73">
        <f>F32</f>
        <v>300000</v>
      </c>
      <c r="L32" s="8"/>
      <c r="M32" s="8"/>
      <c r="N32" s="8"/>
      <c r="O32" s="8"/>
      <c r="P32" s="8"/>
      <c r="Q32" s="8"/>
    </row>
    <row r="33" spans="1:18" ht="105" customHeight="1">
      <c r="A33" s="9">
        <v>35</v>
      </c>
      <c r="B33" s="68" t="s">
        <v>58</v>
      </c>
      <c r="C33" s="54"/>
      <c r="D33" s="63"/>
      <c r="E33" s="55"/>
      <c r="F33" s="56"/>
      <c r="G33" s="57"/>
      <c r="H33" s="57"/>
      <c r="I33" s="74">
        <f>F35+F36+F38+F37+F40+F41+F42+F43</f>
        <v>1724850</v>
      </c>
      <c r="J33" s="14"/>
      <c r="L33" s="8"/>
      <c r="M33" s="13"/>
      <c r="N33" s="13"/>
      <c r="O33" s="8"/>
      <c r="P33" s="13"/>
      <c r="Q33" s="10"/>
      <c r="R33" s="17"/>
    </row>
    <row r="34" spans="1:18" ht="34.5" customHeight="1">
      <c r="A34" s="9">
        <v>36</v>
      </c>
      <c r="B34" s="81" t="s">
        <v>25</v>
      </c>
      <c r="C34" s="51"/>
      <c r="D34" s="62"/>
      <c r="E34" s="52"/>
      <c r="F34" s="61"/>
      <c r="G34" s="53"/>
      <c r="H34" s="53"/>
      <c r="I34" s="74">
        <f>F35+F36+F37</f>
        <v>860000</v>
      </c>
      <c r="J34" s="14"/>
      <c r="L34" s="8"/>
      <c r="M34" s="13"/>
      <c r="N34" s="13"/>
      <c r="O34" s="8"/>
      <c r="P34" s="13"/>
      <c r="Q34" s="10"/>
      <c r="R34" s="17"/>
    </row>
    <row r="35" spans="1:18" ht="30.75" customHeight="1">
      <c r="A35" s="9">
        <v>37</v>
      </c>
      <c r="B35" s="86" t="s">
        <v>43</v>
      </c>
      <c r="C35" s="54" t="s">
        <v>17</v>
      </c>
      <c r="D35" s="63">
        <v>1</v>
      </c>
      <c r="E35" s="55">
        <v>460000</v>
      </c>
      <c r="F35" s="56">
        <f>E35*D35</f>
        <v>460000</v>
      </c>
      <c r="G35" s="55"/>
      <c r="H35" s="55"/>
      <c r="I35" s="73">
        <f>F35</f>
        <v>460000</v>
      </c>
      <c r="J35" s="14"/>
      <c r="L35" s="8"/>
      <c r="M35" s="13"/>
      <c r="N35" s="13"/>
      <c r="O35" s="8"/>
      <c r="P35" s="13"/>
      <c r="Q35" s="10"/>
      <c r="R35" s="17"/>
    </row>
    <row r="36" spans="1:18" ht="21.75" customHeight="1">
      <c r="A36" s="9">
        <v>38</v>
      </c>
      <c r="B36" s="86" t="s">
        <v>35</v>
      </c>
      <c r="C36" s="54" t="s">
        <v>17</v>
      </c>
      <c r="D36" s="63">
        <v>1</v>
      </c>
      <c r="E36" s="55">
        <v>210000</v>
      </c>
      <c r="F36" s="83">
        <f>D36*E36</f>
        <v>210000</v>
      </c>
      <c r="G36" s="55"/>
      <c r="H36" s="55"/>
      <c r="I36" s="73">
        <f>F36</f>
        <v>210000</v>
      </c>
      <c r="J36" s="14"/>
      <c r="L36" s="8"/>
      <c r="M36" s="13"/>
      <c r="N36" s="13"/>
      <c r="O36" s="8"/>
      <c r="P36" s="13"/>
      <c r="Q36" s="10"/>
      <c r="R36" s="17"/>
    </row>
    <row r="37" spans="1:18" ht="21.75" customHeight="1">
      <c r="A37" s="9">
        <v>39</v>
      </c>
      <c r="B37" s="86" t="s">
        <v>44</v>
      </c>
      <c r="C37" s="54" t="s">
        <v>17</v>
      </c>
      <c r="D37" s="63">
        <v>1</v>
      </c>
      <c r="E37" s="55">
        <v>190000</v>
      </c>
      <c r="F37" s="83">
        <f>D37*E37</f>
        <v>190000</v>
      </c>
      <c r="G37" s="55"/>
      <c r="H37" s="55"/>
      <c r="I37" s="73">
        <f>F37</f>
        <v>190000</v>
      </c>
      <c r="J37" s="14"/>
      <c r="L37" s="8"/>
      <c r="M37" s="13"/>
      <c r="N37" s="13"/>
      <c r="O37" s="8"/>
      <c r="P37" s="13"/>
      <c r="Q37" s="10"/>
      <c r="R37" s="17"/>
    </row>
    <row r="38" spans="1:18" ht="36.75" customHeight="1">
      <c r="A38" s="9">
        <v>40</v>
      </c>
      <c r="B38" s="11" t="s">
        <v>47</v>
      </c>
      <c r="C38" s="54" t="s">
        <v>17</v>
      </c>
      <c r="D38" s="63">
        <v>1</v>
      </c>
      <c r="E38" s="55">
        <v>608000</v>
      </c>
      <c r="F38" s="83">
        <f>E38*D38</f>
        <v>608000</v>
      </c>
      <c r="G38" s="55"/>
      <c r="H38" s="55"/>
      <c r="I38" s="73">
        <f>F38</f>
        <v>608000</v>
      </c>
      <c r="J38" s="14"/>
      <c r="L38" s="8"/>
      <c r="M38" s="13"/>
      <c r="N38" s="13"/>
      <c r="O38" s="8"/>
      <c r="P38" s="13"/>
      <c r="Q38" s="10"/>
      <c r="R38" s="17"/>
    </row>
    <row r="39" spans="1:18" ht="21.75" customHeight="1">
      <c r="A39" s="9">
        <v>41</v>
      </c>
      <c r="B39" s="81" t="s">
        <v>30</v>
      </c>
      <c r="C39" s="51"/>
      <c r="D39" s="62"/>
      <c r="E39" s="52"/>
      <c r="F39" s="61"/>
      <c r="G39" s="53"/>
      <c r="H39" s="53"/>
      <c r="I39" s="74">
        <f>F40+F41+F42+F43</f>
        <v>256850</v>
      </c>
      <c r="J39" s="14"/>
      <c r="L39" s="8"/>
      <c r="M39" s="13"/>
      <c r="N39" s="13"/>
      <c r="O39" s="8"/>
      <c r="P39" s="13"/>
      <c r="Q39" s="10"/>
      <c r="R39" s="17"/>
    </row>
    <row r="40" spans="1:18" ht="21.75" customHeight="1">
      <c r="A40" s="9">
        <v>42</v>
      </c>
      <c r="B40" s="86" t="s">
        <v>31</v>
      </c>
      <c r="C40" s="54" t="s">
        <v>17</v>
      </c>
      <c r="D40" s="63">
        <v>127</v>
      </c>
      <c r="E40" s="55">
        <v>300</v>
      </c>
      <c r="F40" s="83">
        <f>D40*E40</f>
        <v>38100</v>
      </c>
      <c r="G40" s="55"/>
      <c r="H40" s="55"/>
      <c r="I40" s="73">
        <f>F40</f>
        <v>38100</v>
      </c>
      <c r="J40" s="14"/>
      <c r="L40" s="8"/>
      <c r="M40" s="13"/>
      <c r="N40" s="13"/>
      <c r="O40" s="8"/>
      <c r="P40" s="13"/>
      <c r="Q40" s="10"/>
      <c r="R40" s="17"/>
    </row>
    <row r="41" spans="1:18" ht="21.75" customHeight="1">
      <c r="A41" s="9">
        <v>43</v>
      </c>
      <c r="B41" s="86" t="s">
        <v>18</v>
      </c>
      <c r="C41" s="54" t="s">
        <v>19</v>
      </c>
      <c r="D41" s="63">
        <v>125</v>
      </c>
      <c r="E41" s="55">
        <v>250</v>
      </c>
      <c r="F41" s="83">
        <f>D41*E41</f>
        <v>31250</v>
      </c>
      <c r="G41" s="55"/>
      <c r="H41" s="55"/>
      <c r="I41" s="73">
        <f>F41</f>
        <v>31250</v>
      </c>
      <c r="J41" s="14"/>
      <c r="L41" s="8"/>
      <c r="M41" s="13"/>
      <c r="N41" s="13"/>
      <c r="O41" s="8"/>
      <c r="P41" s="13"/>
      <c r="Q41" s="10"/>
      <c r="R41" s="17"/>
    </row>
    <row r="42" spans="1:18" ht="21.75" customHeight="1">
      <c r="A42" s="9">
        <v>44</v>
      </c>
      <c r="B42" s="86" t="s">
        <v>29</v>
      </c>
      <c r="C42" s="54" t="s">
        <v>19</v>
      </c>
      <c r="D42" s="63">
        <v>125</v>
      </c>
      <c r="E42" s="55">
        <v>500</v>
      </c>
      <c r="F42" s="83">
        <f>E42*D42</f>
        <v>62500</v>
      </c>
      <c r="G42" s="55"/>
      <c r="H42" s="55"/>
      <c r="I42" s="73">
        <f>F42</f>
        <v>62500</v>
      </c>
      <c r="J42" s="14"/>
      <c r="L42" s="8"/>
      <c r="M42" s="13"/>
      <c r="N42" s="13"/>
      <c r="O42" s="8"/>
      <c r="P42" s="13"/>
      <c r="Q42" s="10"/>
      <c r="R42" s="17"/>
    </row>
    <row r="43" spans="1:18" ht="21.75" customHeight="1">
      <c r="A43" s="9">
        <v>45</v>
      </c>
      <c r="B43" s="86" t="s">
        <v>20</v>
      </c>
      <c r="C43" s="54" t="s">
        <v>19</v>
      </c>
      <c r="D43" s="63">
        <v>125</v>
      </c>
      <c r="E43" s="55">
        <v>1000</v>
      </c>
      <c r="F43" s="83">
        <f>D43*E43</f>
        <v>125000</v>
      </c>
      <c r="G43" s="55"/>
      <c r="H43" s="55"/>
      <c r="I43" s="73">
        <f>F43</f>
        <v>125000</v>
      </c>
      <c r="J43" s="14"/>
      <c r="L43" s="8"/>
      <c r="M43" s="13"/>
      <c r="N43" s="13"/>
      <c r="O43" s="8"/>
      <c r="P43" s="13"/>
      <c r="Q43" s="10"/>
      <c r="R43" s="17"/>
    </row>
    <row r="44" spans="1:18" ht="66.75" customHeight="1">
      <c r="A44" s="9">
        <v>46</v>
      </c>
      <c r="B44" s="67" t="s">
        <v>61</v>
      </c>
      <c r="C44" s="54"/>
      <c r="D44" s="63"/>
      <c r="E44" s="55"/>
      <c r="F44" s="83"/>
      <c r="G44" s="55"/>
      <c r="H44" s="55"/>
      <c r="I44" s="74">
        <f>F45+F46+F47+F48+F49</f>
        <v>730000</v>
      </c>
      <c r="J44" s="14"/>
      <c r="L44" s="8"/>
      <c r="M44" s="13"/>
      <c r="N44" s="13"/>
      <c r="O44" s="8"/>
      <c r="P44" s="13"/>
      <c r="Q44" s="10"/>
      <c r="R44" s="17"/>
    </row>
    <row r="45" spans="1:18" ht="21.75" customHeight="1">
      <c r="A45" s="9">
        <v>47</v>
      </c>
      <c r="B45" s="86" t="s">
        <v>48</v>
      </c>
      <c r="C45" s="54" t="s">
        <v>17</v>
      </c>
      <c r="D45" s="63">
        <v>2</v>
      </c>
      <c r="E45" s="55">
        <v>85000</v>
      </c>
      <c r="F45" s="83">
        <f>E45*D45</f>
        <v>170000</v>
      </c>
      <c r="G45" s="55"/>
      <c r="H45" s="55"/>
      <c r="I45" s="73">
        <f>F45</f>
        <v>170000</v>
      </c>
      <c r="J45" s="14"/>
      <c r="L45" s="8"/>
      <c r="M45" s="13"/>
      <c r="N45" s="13"/>
      <c r="O45" s="8"/>
      <c r="P45" s="13"/>
      <c r="Q45" s="10"/>
      <c r="R45" s="17"/>
    </row>
    <row r="46" spans="1:18" ht="21.75" customHeight="1">
      <c r="A46" s="9">
        <v>48</v>
      </c>
      <c r="B46" s="11" t="s">
        <v>42</v>
      </c>
      <c r="C46" s="54" t="s">
        <v>17</v>
      </c>
      <c r="D46" s="63">
        <v>1</v>
      </c>
      <c r="E46" s="55">
        <v>120000</v>
      </c>
      <c r="F46" s="85">
        <f>E46*D46</f>
        <v>120000</v>
      </c>
      <c r="G46" s="55"/>
      <c r="H46" s="55"/>
      <c r="I46" s="73">
        <f>F46</f>
        <v>120000</v>
      </c>
      <c r="J46" s="14"/>
      <c r="L46" s="8"/>
      <c r="M46" s="13"/>
      <c r="N46" s="13"/>
      <c r="O46" s="8"/>
      <c r="P46" s="13"/>
      <c r="Q46" s="10"/>
      <c r="R46" s="17"/>
    </row>
    <row r="47" spans="1:18" ht="21.75" customHeight="1">
      <c r="A47" s="9">
        <v>49</v>
      </c>
      <c r="B47" s="11" t="s">
        <v>38</v>
      </c>
      <c r="C47" s="54" t="s">
        <v>17</v>
      </c>
      <c r="D47" s="63">
        <v>2</v>
      </c>
      <c r="E47" s="55">
        <v>75000</v>
      </c>
      <c r="F47" s="85">
        <f>E47*D47</f>
        <v>150000</v>
      </c>
      <c r="G47" s="55"/>
      <c r="H47" s="55"/>
      <c r="I47" s="73">
        <f>F47</f>
        <v>150000</v>
      </c>
      <c r="J47" s="14"/>
      <c r="L47" s="8"/>
      <c r="M47" s="13"/>
      <c r="N47" s="13"/>
      <c r="O47" s="8"/>
      <c r="P47" s="13"/>
      <c r="Q47" s="10"/>
      <c r="R47" s="17"/>
    </row>
    <row r="48" spans="1:18" ht="21.75" customHeight="1">
      <c r="A48" s="9">
        <v>50</v>
      </c>
      <c r="B48" s="11" t="s">
        <v>41</v>
      </c>
      <c r="C48" s="54" t="s">
        <v>17</v>
      </c>
      <c r="D48" s="63">
        <v>1</v>
      </c>
      <c r="E48" s="55">
        <v>140000</v>
      </c>
      <c r="F48" s="56">
        <f>D48*E48</f>
        <v>140000</v>
      </c>
      <c r="G48" s="55"/>
      <c r="H48" s="55"/>
      <c r="I48" s="73">
        <f>F48</f>
        <v>140000</v>
      </c>
      <c r="J48" s="14"/>
      <c r="L48" s="8"/>
      <c r="M48" s="13"/>
      <c r="N48" s="13"/>
      <c r="O48" s="8"/>
      <c r="P48" s="13"/>
      <c r="Q48" s="10"/>
      <c r="R48" s="17"/>
    </row>
    <row r="49" spans="1:18" ht="21.75" customHeight="1">
      <c r="A49" s="9">
        <v>51</v>
      </c>
      <c r="B49" s="86" t="s">
        <v>45</v>
      </c>
      <c r="C49" s="54" t="s">
        <v>17</v>
      </c>
      <c r="D49" s="63">
        <v>2</v>
      </c>
      <c r="E49" s="55">
        <v>75000</v>
      </c>
      <c r="F49" s="83">
        <f>E49*D49</f>
        <v>150000</v>
      </c>
      <c r="G49" s="55"/>
      <c r="H49" s="55"/>
      <c r="I49" s="73">
        <f>F49</f>
        <v>150000</v>
      </c>
      <c r="J49" s="14"/>
      <c r="L49" s="8"/>
      <c r="M49" s="13"/>
      <c r="N49" s="13"/>
      <c r="O49" s="8"/>
      <c r="P49" s="13"/>
      <c r="Q49" s="10"/>
      <c r="R49" s="17"/>
    </row>
    <row r="50" spans="1:18" ht="37.5" customHeight="1">
      <c r="A50" s="9">
        <v>52</v>
      </c>
      <c r="B50" s="89" t="s">
        <v>46</v>
      </c>
      <c r="C50" s="54"/>
      <c r="D50" s="63"/>
      <c r="E50" s="55"/>
      <c r="F50" s="83"/>
      <c r="G50" s="55"/>
      <c r="H50" s="55"/>
      <c r="I50" s="74">
        <f>I51</f>
        <v>40000</v>
      </c>
      <c r="J50" s="14"/>
      <c r="L50" s="8"/>
      <c r="M50" s="13"/>
      <c r="N50" s="13"/>
      <c r="O50" s="8"/>
      <c r="P50" s="13"/>
      <c r="Q50" s="10"/>
      <c r="R50" s="17"/>
    </row>
    <row r="51" spans="1:18" ht="21.75" customHeight="1">
      <c r="A51" s="9">
        <v>53</v>
      </c>
      <c r="B51" s="86" t="s">
        <v>49</v>
      </c>
      <c r="C51" s="54" t="s">
        <v>17</v>
      </c>
      <c r="D51" s="63">
        <v>1</v>
      </c>
      <c r="E51" s="55">
        <v>40000</v>
      </c>
      <c r="F51" s="83">
        <f>E51*D51</f>
        <v>40000</v>
      </c>
      <c r="G51" s="55"/>
      <c r="H51" s="55"/>
      <c r="I51" s="73">
        <f>F51</f>
        <v>40000</v>
      </c>
      <c r="J51" s="14"/>
      <c r="L51" s="8"/>
      <c r="M51" s="13"/>
      <c r="N51" s="13"/>
      <c r="O51" s="8"/>
      <c r="P51" s="13"/>
      <c r="Q51" s="10"/>
      <c r="R51" s="17"/>
    </row>
    <row r="52" spans="1:18" ht="30.75" customHeight="1">
      <c r="A52" s="9">
        <v>54</v>
      </c>
      <c r="B52" s="81" t="s">
        <v>26</v>
      </c>
      <c r="C52" s="51"/>
      <c r="D52" s="62"/>
      <c r="E52" s="52"/>
      <c r="F52" s="61"/>
      <c r="G52" s="53"/>
      <c r="H52" s="53"/>
      <c r="I52" s="74">
        <f>I53</f>
        <v>100000</v>
      </c>
      <c r="L52" s="8"/>
      <c r="M52" s="8"/>
      <c r="N52" s="8"/>
      <c r="O52" s="8"/>
      <c r="P52" s="8"/>
      <c r="Q52" s="8"/>
    </row>
    <row r="53" spans="1:18">
      <c r="A53" s="9">
        <v>56</v>
      </c>
      <c r="B53" s="86" t="s">
        <v>36</v>
      </c>
      <c r="C53" s="54" t="s">
        <v>17</v>
      </c>
      <c r="D53" s="63">
        <v>1</v>
      </c>
      <c r="E53" s="55">
        <v>100000</v>
      </c>
      <c r="F53" s="83">
        <f>E53*D53</f>
        <v>100000</v>
      </c>
      <c r="G53" s="55"/>
      <c r="H53" s="55"/>
      <c r="I53" s="73">
        <f>F53</f>
        <v>100000</v>
      </c>
      <c r="K53" s="14"/>
      <c r="L53" s="8"/>
      <c r="M53" s="8"/>
      <c r="N53" s="8"/>
      <c r="O53" s="8"/>
      <c r="P53" s="8"/>
      <c r="Q53" s="8"/>
    </row>
    <row r="54" spans="1:18" ht="34.5" customHeight="1">
      <c r="A54" s="9">
        <v>57</v>
      </c>
      <c r="B54" s="81" t="s">
        <v>24</v>
      </c>
      <c r="C54" s="51"/>
      <c r="D54" s="62"/>
      <c r="E54" s="52"/>
      <c r="F54" s="61"/>
      <c r="G54" s="53"/>
      <c r="H54" s="53"/>
      <c r="I54" s="74">
        <f>F55+F56+F57+F58</f>
        <v>865150</v>
      </c>
      <c r="K54" s="13"/>
      <c r="L54" s="8"/>
      <c r="M54" s="8"/>
      <c r="N54" s="8"/>
      <c r="O54" s="8"/>
      <c r="P54" s="8"/>
      <c r="Q54" s="8"/>
    </row>
    <row r="55" spans="1:18" ht="20.25" customHeight="1">
      <c r="A55" s="9">
        <v>58</v>
      </c>
      <c r="B55" s="86" t="s">
        <v>37</v>
      </c>
      <c r="C55" s="54" t="s">
        <v>17</v>
      </c>
      <c r="D55" s="63">
        <v>1</v>
      </c>
      <c r="E55" s="55">
        <v>70000</v>
      </c>
      <c r="F55" s="56">
        <f>D55*E55</f>
        <v>70000</v>
      </c>
      <c r="G55" s="53"/>
      <c r="H55" s="53"/>
      <c r="I55" s="73">
        <f>F55</f>
        <v>70000</v>
      </c>
      <c r="K55" s="13"/>
      <c r="L55" s="8"/>
      <c r="M55" s="8"/>
      <c r="N55" s="8"/>
      <c r="O55" s="8"/>
      <c r="P55" s="8"/>
      <c r="Q55" s="8"/>
    </row>
    <row r="56" spans="1:18" ht="21" customHeight="1">
      <c r="A56" s="9">
        <v>59</v>
      </c>
      <c r="B56" s="82" t="s">
        <v>50</v>
      </c>
      <c r="C56" s="54" t="s">
        <v>17</v>
      </c>
      <c r="D56" s="63">
        <v>1</v>
      </c>
      <c r="E56" s="55">
        <v>126000</v>
      </c>
      <c r="F56" s="56">
        <f>E56*D56</f>
        <v>126000</v>
      </c>
      <c r="G56" s="57"/>
      <c r="H56" s="57"/>
      <c r="I56" s="73">
        <f>F56</f>
        <v>126000</v>
      </c>
      <c r="K56" s="13"/>
      <c r="L56" s="8"/>
      <c r="M56" s="8"/>
      <c r="N56" s="8"/>
      <c r="O56" s="8"/>
      <c r="P56" s="8"/>
      <c r="Q56" s="8"/>
    </row>
    <row r="57" spans="1:18" ht="22.5" customHeight="1">
      <c r="A57" s="9">
        <v>60</v>
      </c>
      <c r="B57" s="82" t="s">
        <v>40</v>
      </c>
      <c r="C57" s="54" t="s">
        <v>17</v>
      </c>
      <c r="D57" s="63">
        <v>1</v>
      </c>
      <c r="E57" s="55">
        <v>279150</v>
      </c>
      <c r="F57" s="56">
        <f>E57*D57</f>
        <v>279150</v>
      </c>
      <c r="G57" s="57"/>
      <c r="H57" s="57"/>
      <c r="I57" s="73">
        <f>F57</f>
        <v>279150</v>
      </c>
      <c r="K57" s="13"/>
      <c r="L57" s="8"/>
      <c r="M57" s="8"/>
      <c r="N57" s="8"/>
      <c r="O57" s="8"/>
      <c r="P57" s="8"/>
      <c r="Q57" s="8"/>
    </row>
    <row r="58" spans="1:18" ht="21" customHeight="1">
      <c r="A58" s="9">
        <v>61</v>
      </c>
      <c r="B58" s="82" t="s">
        <v>39</v>
      </c>
      <c r="C58" s="54" t="s">
        <v>17</v>
      </c>
      <c r="D58" s="63">
        <v>1</v>
      </c>
      <c r="E58" s="55">
        <v>390000</v>
      </c>
      <c r="F58" s="56">
        <f>D58*E58</f>
        <v>390000</v>
      </c>
      <c r="G58" s="57"/>
      <c r="H58" s="57"/>
      <c r="I58" s="73">
        <f>F58</f>
        <v>390000</v>
      </c>
      <c r="K58" s="13"/>
      <c r="L58" s="8"/>
      <c r="M58" s="8"/>
      <c r="N58" s="8"/>
      <c r="O58" s="8"/>
      <c r="P58" s="8"/>
      <c r="Q58" s="8"/>
    </row>
    <row r="59" spans="1:18">
      <c r="A59" s="9"/>
      <c r="B59" s="90" t="s">
        <v>23</v>
      </c>
      <c r="C59" s="51"/>
      <c r="D59" s="62"/>
      <c r="E59" s="52"/>
      <c r="F59" s="91"/>
      <c r="G59" s="52"/>
      <c r="H59" s="52"/>
      <c r="I59" s="74">
        <f>I22+I10</f>
        <v>6318000</v>
      </c>
      <c r="J59" s="14"/>
      <c r="K59" s="14"/>
    </row>
    <row r="61" spans="1:18">
      <c r="A61" s="30"/>
      <c r="B61" s="39"/>
      <c r="C61" s="38"/>
      <c r="D61" s="50"/>
      <c r="E61" s="50"/>
      <c r="I61" s="77"/>
    </row>
    <row r="62" spans="1:18">
      <c r="A62" s="30"/>
      <c r="B62" s="40"/>
      <c r="C62" s="48"/>
      <c r="D62" s="50"/>
      <c r="E62" s="50"/>
    </row>
    <row r="63" spans="1:18">
      <c r="A63" s="30"/>
      <c r="B63" s="41"/>
      <c r="C63" s="48"/>
      <c r="D63" s="50"/>
      <c r="E63" s="50"/>
      <c r="I63" s="77"/>
    </row>
    <row r="64" spans="1:18">
      <c r="A64" s="30"/>
      <c r="B64" s="42"/>
      <c r="C64" s="48"/>
      <c r="D64" s="50"/>
      <c r="E64" s="50"/>
      <c r="G64" s="28"/>
    </row>
    <row r="65" spans="1:7">
      <c r="A65" s="30"/>
      <c r="B65" s="32"/>
      <c r="C65" s="47"/>
    </row>
    <row r="66" spans="1:7">
      <c r="A66" s="30"/>
      <c r="B66" s="33"/>
      <c r="C66" s="47"/>
      <c r="G66" s="28"/>
    </row>
    <row r="67" spans="1:7">
      <c r="A67" s="30"/>
      <c r="B67" s="31"/>
      <c r="C67" s="49"/>
    </row>
    <row r="68" spans="1:7">
      <c r="A68" s="30"/>
      <c r="B68" s="31"/>
      <c r="C68" s="49"/>
    </row>
    <row r="69" spans="1:7">
      <c r="A69" s="30"/>
      <c r="B69" s="31"/>
      <c r="C69" s="49"/>
    </row>
    <row r="70" spans="1:7">
      <c r="A70" s="30"/>
      <c r="B70" s="31"/>
      <c r="C70" s="49"/>
    </row>
    <row r="71" spans="1:7">
      <c r="A71" s="30"/>
      <c r="B71" s="31"/>
      <c r="C71" s="49"/>
    </row>
    <row r="72" spans="1:7">
      <c r="A72" s="30"/>
      <c r="B72" s="34"/>
      <c r="C72" s="49"/>
    </row>
    <row r="73" spans="1:7">
      <c r="A73" s="30"/>
      <c r="B73" s="31"/>
      <c r="C73" s="49"/>
    </row>
    <row r="74" spans="1:7">
      <c r="A74" s="30"/>
      <c r="B74" s="31"/>
      <c r="C74" s="49"/>
    </row>
    <row r="75" spans="1:7">
      <c r="A75" s="30"/>
      <c r="B75" s="31"/>
      <c r="C75" s="49"/>
    </row>
    <row r="76" spans="1:7">
      <c r="A76" s="30"/>
      <c r="B76" s="31"/>
      <c r="C76" s="49"/>
    </row>
    <row r="77" spans="1:7">
      <c r="A77" s="30"/>
      <c r="B77" s="35"/>
      <c r="C77" s="49"/>
    </row>
    <row r="78" spans="1:7">
      <c r="A78" s="30"/>
      <c r="B78" s="31"/>
      <c r="C78" s="49"/>
    </row>
    <row r="79" spans="1:7">
      <c r="A79" s="30"/>
      <c r="B79" s="31"/>
      <c r="C79" s="49"/>
    </row>
    <row r="80" spans="1:7">
      <c r="A80" s="30"/>
      <c r="B80" s="31"/>
      <c r="C80" s="49"/>
    </row>
  </sheetData>
  <mergeCells count="10">
    <mergeCell ref="A3:I3"/>
    <mergeCell ref="G1:I1"/>
    <mergeCell ref="A5:I5"/>
    <mergeCell ref="A8:A9"/>
    <mergeCell ref="B8:B9"/>
    <mergeCell ref="C8:C9"/>
    <mergeCell ref="D8:D9"/>
    <mergeCell ref="E8:E9"/>
    <mergeCell ref="F8:F9"/>
    <mergeCell ref="G8:I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2022-06-28T12:35:01Z</dcterms:modified>
</cp:coreProperties>
</file>