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Готовые договора\ЗУБР\"/>
    </mc:Choice>
  </mc:AlternateContent>
  <xr:revisionPtr revIDLastSave="0" documentId="8_{BC2FA55B-EBA4-4D7D-B67A-5124EA8207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5" i="3" l="1"/>
  <c r="H55" i="3"/>
  <c r="F60" i="3" l="1"/>
  <c r="F59" i="3" s="1"/>
  <c r="F58" i="3" s="1"/>
  <c r="H59" i="3"/>
  <c r="H58" i="3" s="1"/>
  <c r="G59" i="3"/>
  <c r="G58" i="3" s="1"/>
  <c r="F57" i="3"/>
  <c r="I57" i="3" s="1"/>
  <c r="F56" i="3"/>
  <c r="H54" i="3"/>
  <c r="G54" i="3"/>
  <c r="F53" i="3"/>
  <c r="F52" i="3"/>
  <c r="H51" i="3"/>
  <c r="H50" i="3" s="1"/>
  <c r="G51" i="3"/>
  <c r="G50" i="3" s="1"/>
  <c r="F49" i="3"/>
  <c r="I49" i="3" s="1"/>
  <c r="I48" i="3" s="1"/>
  <c r="I47" i="3" s="1"/>
  <c r="H48" i="3"/>
  <c r="H47" i="3" s="1"/>
  <c r="G48" i="3"/>
  <c r="G47" i="3"/>
  <c r="F46" i="3"/>
  <c r="I46" i="3" s="1"/>
  <c r="F45" i="3"/>
  <c r="I45" i="3" s="1"/>
  <c r="H44" i="3"/>
  <c r="H43" i="3" s="1"/>
  <c r="G44" i="3"/>
  <c r="G43" i="3" s="1"/>
  <c r="F42" i="3"/>
  <c r="F41" i="3" s="1"/>
  <c r="F40" i="3" s="1"/>
  <c r="H41" i="3"/>
  <c r="H40" i="3" s="1"/>
  <c r="G41" i="3"/>
  <c r="G40" i="3" s="1"/>
  <c r="F39" i="3"/>
  <c r="I39" i="3" s="1"/>
  <c r="F38" i="3"/>
  <c r="I38" i="3" s="1"/>
  <c r="F37" i="3"/>
  <c r="H36" i="3"/>
  <c r="H35" i="3" s="1"/>
  <c r="G36" i="3"/>
  <c r="G35" i="3" s="1"/>
  <c r="F33" i="3"/>
  <c r="I33" i="3" s="1"/>
  <c r="F32" i="3"/>
  <c r="I32" i="3" s="1"/>
  <c r="F31" i="3"/>
  <c r="F30" i="3"/>
  <c r="I30" i="3" s="1"/>
  <c r="F29" i="3"/>
  <c r="I29" i="3" s="1"/>
  <c r="H28" i="3"/>
  <c r="G28" i="3"/>
  <c r="F27" i="3"/>
  <c r="I27" i="3" s="1"/>
  <c r="F26" i="3"/>
  <c r="I26" i="3" s="1"/>
  <c r="F25" i="3"/>
  <c r="F24" i="3" s="1"/>
  <c r="H24" i="3"/>
  <c r="G24" i="3"/>
  <c r="F23" i="3"/>
  <c r="I23" i="3" s="1"/>
  <c r="F22" i="3"/>
  <c r="I22" i="3" s="1"/>
  <c r="F21" i="3"/>
  <c r="I21" i="3" s="1"/>
  <c r="I20" i="3"/>
  <c r="F20" i="3"/>
  <c r="F19" i="3"/>
  <c r="I19" i="3" s="1"/>
  <c r="F18" i="3"/>
  <c r="I18" i="3" s="1"/>
  <c r="F17" i="3"/>
  <c r="I17" i="3" s="1"/>
  <c r="F16" i="3"/>
  <c r="I16" i="3" s="1"/>
  <c r="F15" i="3"/>
  <c r="F14" i="3"/>
  <c r="H13" i="3"/>
  <c r="G13" i="3"/>
  <c r="I44" i="3" l="1"/>
  <c r="I43" i="3" s="1"/>
  <c r="F55" i="3"/>
  <c r="F54" i="3" s="1"/>
  <c r="I14" i="3"/>
  <c r="F13" i="3"/>
  <c r="F12" i="3" s="1"/>
  <c r="I53" i="3"/>
  <c r="F51" i="3"/>
  <c r="F50" i="3" s="1"/>
  <c r="H12" i="3"/>
  <c r="G12" i="3"/>
  <c r="I25" i="3"/>
  <c r="I24" i="3" s="1"/>
  <c r="H34" i="3"/>
  <c r="F44" i="3"/>
  <c r="F43" i="3" s="1"/>
  <c r="F48" i="3"/>
  <c r="F47" i="3" s="1"/>
  <c r="F36" i="3"/>
  <c r="F35" i="3" s="1"/>
  <c r="I37" i="3"/>
  <c r="I36" i="3" s="1"/>
  <c r="I35" i="3" s="1"/>
  <c r="G34" i="3"/>
  <c r="F28" i="3"/>
  <c r="I31" i="3"/>
  <c r="I28" i="3" s="1"/>
  <c r="I42" i="3"/>
  <c r="I41" i="3" s="1"/>
  <c r="I40" i="3" s="1"/>
  <c r="I56" i="3"/>
  <c r="I60" i="3"/>
  <c r="I59" i="3" s="1"/>
  <c r="I58" i="3" s="1"/>
  <c r="I15" i="3"/>
  <c r="I13" i="3" s="1"/>
  <c r="I12" i="3" s="1"/>
  <c r="I52" i="3"/>
  <c r="H61" i="3" l="1"/>
  <c r="I55" i="3"/>
  <c r="I54" i="3" s="1"/>
  <c r="F34" i="3"/>
  <c r="F61" i="3" s="1"/>
  <c r="I51" i="3"/>
  <c r="I50" i="3" s="1"/>
  <c r="G61" i="3"/>
  <c r="I34" i="3" l="1"/>
  <c r="I61" i="3" s="1"/>
</calcChain>
</file>

<file path=xl/sharedStrings.xml><?xml version="1.0" encoding="utf-8"?>
<sst xmlns="http://schemas.openxmlformats.org/spreadsheetml/2006/main" count="110" uniqueCount="78">
  <si>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</si>
  <si>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</si>
  <si>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</si>
  <si>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</si>
  <si>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</si>
  <si>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</si>
  <si>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</si>
  <si>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</si>
  <si>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</si>
  <si>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</si>
  <si>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</si>
  <si>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Прямые расходы: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</si>
  <si>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</si>
  <si>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>Грантополучатель:</t>
  </si>
  <si>
    <r>
      <t xml:space="preserve"> Руководитель организации _________________ Ф.И.О </t>
    </r>
    <r>
      <rPr>
        <i/>
        <sz val="12"/>
        <color theme="1"/>
        <rFont val="Times New Roman"/>
        <family val="1"/>
        <charset val="204"/>
      </rPr>
      <t>(при его наличии)</t>
    </r>
  </si>
  <si>
    <t xml:space="preserve">                                                        М.П.</t>
  </si>
  <si>
    <t>«СОГЛАСОВАНО»</t>
  </si>
  <si>
    <t>Грантодатель:</t>
  </si>
  <si>
    <t xml:space="preserve">НАО «Центр поддержки гражданских инициатив» </t>
  </si>
  <si>
    <t xml:space="preserve">Директор проектного офиса по государственному </t>
  </si>
  <si>
    <t>грантовому финансированию</t>
  </si>
  <si>
    <r>
      <t xml:space="preserve">______________  Ф.И.О </t>
    </r>
    <r>
      <rPr>
        <i/>
        <sz val="12"/>
        <color theme="1"/>
        <rFont val="Times New Roman"/>
        <family val="1"/>
        <charset val="204"/>
      </rPr>
      <t>(при наличии)</t>
    </r>
  </si>
  <si>
    <t>Директор офиса экономики и финансов</t>
  </si>
  <si>
    <r>
      <t>______________  Ф.И.О</t>
    </r>
    <r>
      <rPr>
        <i/>
        <sz val="12"/>
        <color theme="1"/>
        <rFont val="Times New Roman"/>
        <family val="1"/>
        <charset val="204"/>
      </rPr>
      <t xml:space="preserve"> (при наличии)</t>
    </r>
  </si>
  <si>
    <t xml:space="preserve">Менеджер проектного офиса по государственному </t>
  </si>
  <si>
    <r>
      <t xml:space="preserve">______________ Ф.И.О </t>
    </r>
    <r>
      <rPr>
        <i/>
        <sz val="12"/>
        <color theme="1"/>
        <rFont val="Times New Roman"/>
        <family val="1"/>
        <charset val="204"/>
      </rPr>
      <t>(при наличии)</t>
    </r>
  </si>
  <si>
    <t>Приложение № 2 
к Договору о предоставлении гранта 
от «___» ________ 20__ года №____</t>
  </si>
  <si>
    <t>Грантополучатель: Учреждение Консалтинг-Центр «ЗУБР»</t>
  </si>
  <si>
    <t>Тема гранта: «Проведение комплекса мероприятий по взаимодействию уполномоченных должностных лиц с институтами гражданского общества»</t>
  </si>
  <si>
    <t xml:space="preserve">Сумма гранта: 22 429 000  тенге. </t>
  </si>
  <si>
    <t>Административные затраты:</t>
  </si>
  <si>
    <t>Директор, руководитель проекта</t>
  </si>
  <si>
    <t>месяц</t>
  </si>
  <si>
    <t>Бухгалтер</t>
  </si>
  <si>
    <t xml:space="preserve">Координатор и ведущий мероприятий </t>
  </si>
  <si>
    <t>Специалист по связям с общественностью</t>
  </si>
  <si>
    <t>Консультант-аналитик</t>
  </si>
  <si>
    <t>Канцелярские товары</t>
  </si>
  <si>
    <t>Материально-техническое обеспечение</t>
  </si>
  <si>
    <t>штук</t>
  </si>
  <si>
    <t>Ноутбук</t>
  </si>
  <si>
    <t>Системный блок</t>
  </si>
  <si>
    <t>Монитор</t>
  </si>
  <si>
    <t>Комплект офисной мебели</t>
  </si>
  <si>
    <t>Расходы по оплате работ и услуг,оказываемых юридическими и физическими лицами, в том числе:</t>
  </si>
  <si>
    <t>Услуги дизайна , верстки аналитического отчета</t>
  </si>
  <si>
    <t>услуга</t>
  </si>
  <si>
    <t>Услуги перевода (200 стр)</t>
  </si>
  <si>
    <t>Услуги рецензента</t>
  </si>
  <si>
    <t>Услуги спикеров/тренеров</t>
  </si>
  <si>
    <t>Услуги  по разработке и продвижению онлайн видеокурсов</t>
  </si>
  <si>
    <t>Услуги  ведущих дискуссионных площадок в регионах</t>
  </si>
  <si>
    <t>Услуги разработки брэндбука проекта</t>
  </si>
  <si>
    <t>Услуги SMM-специалиста</t>
  </si>
  <si>
    <t>Итого</t>
  </si>
  <si>
    <t>Заработная плата , в том числе:</t>
  </si>
  <si>
    <t>Социальный налог и социальные отчисления</t>
  </si>
  <si>
    <t>Обязательное медицинское страхование</t>
  </si>
  <si>
    <t>Банковские услуги</t>
  </si>
  <si>
    <t xml:space="preserve">Расходы на оплату услуг связи, в том числе услуги почты </t>
  </si>
  <si>
    <t>Расходные материалы,приобретение товаров,необходимых для обслуживания и содержания основных средств и другие запасы, в том числе:</t>
  </si>
  <si>
    <t>Мероприятие 1. Проведение практического анализа деятельности уполномоченных должностных лиц по взаимодействию с институтами гражданского общества.</t>
  </si>
  <si>
    <t>Мероприятие 2. Разработка стандарта (регламента) работы уполномоченных должностных лиц по взаимодействию с институтами гражданского общества</t>
  </si>
  <si>
    <t>Мероприятие 3. Проведение не менее 15-и онлайн-семинаров на одной из специализированных образовательных онлайн-платформ в целях повышения потенциала не менее 300 уполномоченных должностных лиц по взаимодействию с НПО - представителей центральных государственных органов и местных исполнительных органов</t>
  </si>
  <si>
    <t>Мероприятие 5. Организация не менее 8 дискуссионных площадок (онлайн/оффлайн) с  уполномоченными по взаимодействию с институтами гражданского общества и представителями гражданских институтов для обмена мнениями, сбора обратной связи, выработки рекомендаций и наиболее эффективных инструментов взаимодействия уполномоченных с гражданским обществом.</t>
  </si>
  <si>
    <t>Мероприятие 6. Разработка дизайна общего фона, логотипа онлайн семинаров и оформления методического пособия и иных материалов проекта.</t>
  </si>
  <si>
    <t>комплект</t>
  </si>
  <si>
    <t>Мероприятие 4. Создание видео-курсов по актуальным вопросам механизмов взаимодействия государства и гражданского сектора.</t>
  </si>
  <si>
    <t>Мероприятие 7. Создание бизнес-карт</t>
  </si>
  <si>
    <t>Услуги по разработке и созданию карты бизнес-процесса</t>
  </si>
  <si>
    <t>Обслуживание оргтехники и систем</t>
  </si>
  <si>
    <t>Расходные материалы для оргтехники</t>
  </si>
  <si>
    <t>Услуги технического сопровождения онлайн мероприятий (15 онлайн-семинаров)</t>
  </si>
  <si>
    <t xml:space="preserve">Расходы на оплату аренды за помещения </t>
  </si>
  <si>
    <t>Принтер</t>
  </si>
  <si>
    <t>Услуги разработки , дизайна, тиражирования и распространения в онлайн и офлайн форматах (методичекое пособие, сборники, памятки-алгоритмы и др.) (тираж 3000 шт)</t>
  </si>
  <si>
    <t>Услуги интервьюирования (2 раунда)</t>
  </si>
  <si>
    <t>регион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</si>
</sst>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 vertical="center" indent="15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5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/>
    <xf numFmtId="3" fontId="2" fillId="0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3" fontId="1" fillId="0" borderId="0" xfId="0" applyNumberFormat="1" applyFont="1"/>
    <xf numFmtId="3" fontId="2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J84"/>
  <sheetViews>
    <sheetView tabSelected="1" topLeftCell="A37" workbookViewId="0">
      <selection activeCell="C43" sqref="C43"/>
    </sheetView>
  </sheetViews>
  <sheetFormatPr defaultRowHeight="15" x14ac:dyDescent="0.25"/>
  <cols>
    <col min="1" max="1" width="5.85546875" customWidth="1"/>
    <col min="2" max="2" width="40.5703125" customWidth="1"/>
    <col min="3" max="3" width="12.7109375" customWidth="1"/>
    <col min="4" max="4" width="9.5703125" customWidth="1"/>
    <col min="5" max="5" width="15.28515625" customWidth="1"/>
    <col min="6" max="6" width="14.7109375" customWidth="1"/>
    <col min="7" max="7" width="14" customWidth="1"/>
    <col min="8" max="8" width="15.140625" customWidth="1"/>
    <col min="9" max="9" width="14.85546875" customWidth="1"/>
    <col min="10" max="10" width="13.7109375" customWidth="1"/>
  </cols>
  <sheetData>
    <row r="3" spans="1:9" ht="54.75" customHeight="1" x14ac:dyDescent="0.25">
      <c r="A3" s="26" t="s">
        <v>26</v>
      </c>
      <c r="B3" s="26"/>
      <c r="C3" s="26"/>
      <c r="D3" s="26"/>
      <c r="E3" s="26"/>
      <c r="F3" s="26"/>
      <c r="G3" s="26"/>
      <c r="H3" s="26"/>
      <c r="I3" s="26"/>
    </row>
    <row r="4" spans="1:9" ht="15.75" x14ac:dyDescent="0.25">
      <c r="A4" s="1"/>
      <c r="B4" s="14"/>
      <c r="C4" s="14"/>
      <c r="D4" s="14"/>
      <c r="E4" s="14"/>
      <c r="F4" s="14"/>
      <c r="G4" s="14"/>
      <c r="H4" s="14"/>
      <c r="I4" s="14"/>
    </row>
    <row r="5" spans="1:9" ht="15.75" x14ac:dyDescent="0.25">
      <c r="A5" s="27" t="s">
        <v>0</v>
      </c>
      <c r="B5" s="27"/>
      <c r="C5" s="27"/>
      <c r="D5" s="27"/>
      <c r="E5" s="27"/>
      <c r="F5" s="27"/>
      <c r="G5" s="27"/>
      <c r="H5" s="27"/>
      <c r="I5" s="27"/>
    </row>
    <row r="6" spans="1:9" ht="15.75" x14ac:dyDescent="0.25">
      <c r="A6" s="16"/>
      <c r="B6" s="14"/>
      <c r="C6" s="14"/>
      <c r="D6" s="14"/>
      <c r="E6" s="14"/>
      <c r="F6" s="14"/>
      <c r="G6" s="14"/>
      <c r="H6" s="14"/>
      <c r="I6" s="14"/>
    </row>
    <row r="7" spans="1:9" ht="15.75" x14ac:dyDescent="0.25">
      <c r="A7" s="28" t="s">
        <v>27</v>
      </c>
      <c r="B7" s="28"/>
      <c r="C7" s="28"/>
      <c r="D7" s="28"/>
      <c r="E7" s="28"/>
      <c r="F7" s="28"/>
      <c r="G7" s="28"/>
      <c r="H7" s="28"/>
      <c r="I7" s="28"/>
    </row>
    <row r="8" spans="1:9" ht="33" customHeight="1" x14ac:dyDescent="0.25">
      <c r="A8" s="29" t="s">
        <v>28</v>
      </c>
      <c r="B8" s="29"/>
      <c r="C8" s="29"/>
      <c r="D8" s="29"/>
      <c r="E8" s="29"/>
      <c r="F8" s="29"/>
      <c r="G8" s="29"/>
      <c r="H8" s="29"/>
      <c r="I8" s="29"/>
    </row>
    <row r="9" spans="1:9" ht="15.75" x14ac:dyDescent="0.25">
      <c r="A9" s="30" t="s">
        <v>29</v>
      </c>
      <c r="B9" s="30"/>
      <c r="C9" s="30"/>
      <c r="D9" s="30"/>
      <c r="E9" s="30"/>
      <c r="F9" s="30"/>
      <c r="G9" s="30"/>
      <c r="H9" s="30"/>
      <c r="I9" s="30"/>
    </row>
    <row r="10" spans="1:9" ht="15.75" x14ac:dyDescent="0.25">
      <c r="A10" s="31" t="s">
        <v>1</v>
      </c>
      <c r="B10" s="31" t="s">
        <v>2</v>
      </c>
      <c r="C10" s="31" t="s">
        <v>3</v>
      </c>
      <c r="D10" s="31" t="s">
        <v>4</v>
      </c>
      <c r="E10" s="31" t="s">
        <v>5</v>
      </c>
      <c r="F10" s="31" t="s">
        <v>6</v>
      </c>
      <c r="G10" s="31" t="s">
        <v>7</v>
      </c>
      <c r="H10" s="31"/>
      <c r="I10" s="31"/>
    </row>
    <row r="11" spans="1:9" ht="63" x14ac:dyDescent="0.25">
      <c r="A11" s="31"/>
      <c r="B11" s="31"/>
      <c r="C11" s="31"/>
      <c r="D11" s="31"/>
      <c r="E11" s="31"/>
      <c r="F11" s="31"/>
      <c r="G11" s="17" t="s">
        <v>8</v>
      </c>
      <c r="H11" s="17" t="s">
        <v>9</v>
      </c>
      <c r="I11" s="17" t="s">
        <v>10</v>
      </c>
    </row>
    <row r="12" spans="1:9" ht="15.75" x14ac:dyDescent="0.25">
      <c r="A12" s="17">
        <v>1</v>
      </c>
      <c r="B12" s="13" t="s">
        <v>30</v>
      </c>
      <c r="C12" s="7"/>
      <c r="D12" s="8"/>
      <c r="E12" s="8"/>
      <c r="F12" s="8">
        <f>F13+F19+F20+F21+F22+F24+F23</f>
        <v>7921184</v>
      </c>
      <c r="G12" s="8">
        <f t="shared" ref="G12:H12" si="0">G13+G19+G20+G21+G22+G24+G23</f>
        <v>1040000</v>
      </c>
      <c r="H12" s="8">
        <f t="shared" si="0"/>
        <v>0</v>
      </c>
      <c r="I12" s="8">
        <f>I13+I19+I20+I21+I22+I24+I23</f>
        <v>6881184</v>
      </c>
    </row>
    <row r="13" spans="1:9" ht="15.75" x14ac:dyDescent="0.25">
      <c r="A13" s="12"/>
      <c r="B13" s="13" t="s">
        <v>55</v>
      </c>
      <c r="C13" s="7"/>
      <c r="D13" s="8"/>
      <c r="E13" s="8"/>
      <c r="F13" s="8">
        <f>SUM(F14:F18)</f>
        <v>5980000</v>
      </c>
      <c r="G13" s="8">
        <f>SUM(G14:G18)</f>
        <v>0</v>
      </c>
      <c r="H13" s="8">
        <f>SUM(H14:H18)</f>
        <v>0</v>
      </c>
      <c r="I13" s="8">
        <f>SUM(I14:I18)</f>
        <v>5980000</v>
      </c>
    </row>
    <row r="14" spans="1:9" ht="15.75" x14ac:dyDescent="0.25">
      <c r="A14" s="12"/>
      <c r="B14" s="6" t="s">
        <v>31</v>
      </c>
      <c r="C14" s="10" t="s">
        <v>32</v>
      </c>
      <c r="D14" s="11">
        <v>8</v>
      </c>
      <c r="E14" s="11">
        <v>179500</v>
      </c>
      <c r="F14" s="11">
        <f>D14*E14</f>
        <v>1436000</v>
      </c>
      <c r="G14" s="11">
        <v>0</v>
      </c>
      <c r="H14" s="11">
        <v>0</v>
      </c>
      <c r="I14" s="11">
        <f>F14-G14-H14</f>
        <v>1436000</v>
      </c>
    </row>
    <row r="15" spans="1:9" ht="15.75" x14ac:dyDescent="0.25">
      <c r="A15" s="12"/>
      <c r="B15" s="9" t="s">
        <v>34</v>
      </c>
      <c r="C15" s="10" t="s">
        <v>32</v>
      </c>
      <c r="D15" s="11">
        <v>8</v>
      </c>
      <c r="E15" s="11">
        <v>154000</v>
      </c>
      <c r="F15" s="11">
        <f t="shared" ref="F15:F33" si="1">D15*E15</f>
        <v>1232000</v>
      </c>
      <c r="G15" s="11">
        <v>0</v>
      </c>
      <c r="H15" s="11">
        <v>0</v>
      </c>
      <c r="I15" s="11">
        <f>F15-G15-H15</f>
        <v>1232000</v>
      </c>
    </row>
    <row r="16" spans="1:9" ht="15.75" x14ac:dyDescent="0.25">
      <c r="A16" s="12"/>
      <c r="B16" s="6" t="s">
        <v>36</v>
      </c>
      <c r="C16" s="10" t="s">
        <v>32</v>
      </c>
      <c r="D16" s="11">
        <v>8</v>
      </c>
      <c r="E16" s="11">
        <v>170000</v>
      </c>
      <c r="F16" s="11">
        <f t="shared" si="1"/>
        <v>1360000</v>
      </c>
      <c r="G16" s="11">
        <v>0</v>
      </c>
      <c r="H16" s="11">
        <v>0</v>
      </c>
      <c r="I16" s="11">
        <f>F16-G16-H16</f>
        <v>1360000</v>
      </c>
    </row>
    <row r="17" spans="1:9" ht="31.5" x14ac:dyDescent="0.25">
      <c r="A17" s="12"/>
      <c r="B17" s="6" t="s">
        <v>35</v>
      </c>
      <c r="C17" s="10" t="s">
        <v>32</v>
      </c>
      <c r="D17" s="11">
        <v>8</v>
      </c>
      <c r="E17" s="11">
        <v>154000</v>
      </c>
      <c r="F17" s="11">
        <f t="shared" si="1"/>
        <v>1232000</v>
      </c>
      <c r="G17" s="11">
        <v>0</v>
      </c>
      <c r="H17" s="11">
        <v>0</v>
      </c>
      <c r="I17" s="11">
        <f>F17-G17-H17</f>
        <v>1232000</v>
      </c>
    </row>
    <row r="18" spans="1:9" ht="15.75" x14ac:dyDescent="0.25">
      <c r="A18" s="12"/>
      <c r="B18" s="6" t="s">
        <v>33</v>
      </c>
      <c r="C18" s="10" t="s">
        <v>32</v>
      </c>
      <c r="D18" s="11">
        <v>8</v>
      </c>
      <c r="E18" s="11">
        <v>90000</v>
      </c>
      <c r="F18" s="11">
        <f t="shared" si="1"/>
        <v>720000</v>
      </c>
      <c r="G18" s="11">
        <v>0</v>
      </c>
      <c r="H18" s="11">
        <v>0</v>
      </c>
      <c r="I18" s="11">
        <f t="shared" ref="I18" si="2">F18-G18-H18</f>
        <v>720000</v>
      </c>
    </row>
    <row r="19" spans="1:9" ht="31.5" x14ac:dyDescent="0.25">
      <c r="A19" s="12"/>
      <c r="B19" s="13" t="s">
        <v>56</v>
      </c>
      <c r="C19" s="7" t="s">
        <v>32</v>
      </c>
      <c r="D19" s="8">
        <v>8</v>
      </c>
      <c r="E19" s="8">
        <v>62490</v>
      </c>
      <c r="F19" s="8">
        <f t="shared" si="1"/>
        <v>499920</v>
      </c>
      <c r="G19" s="8">
        <v>0</v>
      </c>
      <c r="H19" s="8">
        <v>0</v>
      </c>
      <c r="I19" s="8">
        <f>F19-G19-H19</f>
        <v>499920</v>
      </c>
    </row>
    <row r="20" spans="1:9" ht="31.5" x14ac:dyDescent="0.25">
      <c r="A20" s="12"/>
      <c r="B20" s="13" t="s">
        <v>57</v>
      </c>
      <c r="C20" s="7" t="s">
        <v>32</v>
      </c>
      <c r="D20" s="8">
        <v>8</v>
      </c>
      <c r="E20" s="8">
        <v>22425</v>
      </c>
      <c r="F20" s="8">
        <f t="shared" si="1"/>
        <v>179400</v>
      </c>
      <c r="G20" s="8">
        <v>0</v>
      </c>
      <c r="H20" s="8">
        <v>0</v>
      </c>
      <c r="I20" s="8">
        <f>F20-G20-H20</f>
        <v>179400</v>
      </c>
    </row>
    <row r="21" spans="1:9" ht="15.75" x14ac:dyDescent="0.25">
      <c r="A21" s="12"/>
      <c r="B21" s="13" t="s">
        <v>58</v>
      </c>
      <c r="C21" s="7" t="s">
        <v>32</v>
      </c>
      <c r="D21" s="8">
        <v>8</v>
      </c>
      <c r="E21" s="8">
        <v>3555</v>
      </c>
      <c r="F21" s="8">
        <f t="shared" si="1"/>
        <v>28440</v>
      </c>
      <c r="G21" s="8">
        <v>0</v>
      </c>
      <c r="H21" s="8">
        <v>0</v>
      </c>
      <c r="I21" s="8">
        <f>F21-G21-H21</f>
        <v>28440</v>
      </c>
    </row>
    <row r="22" spans="1:9" ht="31.5" x14ac:dyDescent="0.25">
      <c r="A22" s="12"/>
      <c r="B22" s="13" t="s">
        <v>59</v>
      </c>
      <c r="C22" s="7" t="s">
        <v>32</v>
      </c>
      <c r="D22" s="8">
        <v>6</v>
      </c>
      <c r="E22" s="8">
        <v>3800</v>
      </c>
      <c r="F22" s="8">
        <f t="shared" si="1"/>
        <v>22800</v>
      </c>
      <c r="G22" s="8">
        <v>0</v>
      </c>
      <c r="H22" s="8">
        <v>0</v>
      </c>
      <c r="I22" s="8">
        <f>F22-G22-H22</f>
        <v>22800</v>
      </c>
    </row>
    <row r="23" spans="1:9" ht="31.5" x14ac:dyDescent="0.25">
      <c r="A23" s="12"/>
      <c r="B23" s="18" t="s">
        <v>73</v>
      </c>
      <c r="C23" s="19" t="s">
        <v>32</v>
      </c>
      <c r="D23" s="20">
        <v>8</v>
      </c>
      <c r="E23" s="20">
        <v>130000</v>
      </c>
      <c r="F23" s="20">
        <f t="shared" si="1"/>
        <v>1040000</v>
      </c>
      <c r="G23" s="20">
        <v>1040000</v>
      </c>
      <c r="H23" s="20">
        <v>0</v>
      </c>
      <c r="I23" s="20">
        <f>F23-G23-H23</f>
        <v>0</v>
      </c>
    </row>
    <row r="24" spans="1:9" ht="78.75" x14ac:dyDescent="0.25">
      <c r="A24" s="12"/>
      <c r="B24" s="13" t="s">
        <v>60</v>
      </c>
      <c r="C24" s="7"/>
      <c r="D24" s="8"/>
      <c r="E24" s="8"/>
      <c r="F24" s="8">
        <f>SUM(F25:F27)</f>
        <v>170624</v>
      </c>
      <c r="G24" s="8">
        <f t="shared" ref="G24:I24" si="3">SUM(G25:G27)</f>
        <v>0</v>
      </c>
      <c r="H24" s="8">
        <f t="shared" si="3"/>
        <v>0</v>
      </c>
      <c r="I24" s="8">
        <f t="shared" si="3"/>
        <v>170624</v>
      </c>
    </row>
    <row r="25" spans="1:9" ht="15.75" x14ac:dyDescent="0.25">
      <c r="A25" s="12"/>
      <c r="B25" s="9" t="s">
        <v>70</v>
      </c>
      <c r="C25" s="10" t="s">
        <v>32</v>
      </c>
      <c r="D25" s="11">
        <v>8</v>
      </c>
      <c r="E25" s="11">
        <v>13710</v>
      </c>
      <c r="F25" s="11">
        <f>D25*E25</f>
        <v>109680</v>
      </c>
      <c r="G25" s="11">
        <v>0</v>
      </c>
      <c r="H25" s="11">
        <v>0</v>
      </c>
      <c r="I25" s="11">
        <f>F25-G25-H25</f>
        <v>109680</v>
      </c>
    </row>
    <row r="26" spans="1:9" ht="15.75" x14ac:dyDescent="0.25">
      <c r="A26" s="17"/>
      <c r="B26" s="9" t="s">
        <v>37</v>
      </c>
      <c r="C26" s="10" t="s">
        <v>32</v>
      </c>
      <c r="D26" s="11">
        <v>8</v>
      </c>
      <c r="E26" s="11">
        <v>5743</v>
      </c>
      <c r="F26" s="11">
        <f t="shared" si="1"/>
        <v>45944</v>
      </c>
      <c r="G26" s="11">
        <v>0</v>
      </c>
      <c r="H26" s="11">
        <v>0</v>
      </c>
      <c r="I26" s="11">
        <f>F26-G26-H26</f>
        <v>45944</v>
      </c>
    </row>
    <row r="27" spans="1:9" ht="15.75" x14ac:dyDescent="0.25">
      <c r="A27" s="12"/>
      <c r="B27" s="9" t="s">
        <v>71</v>
      </c>
      <c r="C27" s="10" t="s">
        <v>32</v>
      </c>
      <c r="D27" s="11">
        <v>3</v>
      </c>
      <c r="E27" s="11">
        <v>5000</v>
      </c>
      <c r="F27" s="11">
        <f t="shared" si="1"/>
        <v>15000</v>
      </c>
      <c r="G27" s="11"/>
      <c r="H27" s="11"/>
      <c r="I27" s="11">
        <f>F27-G27-H27</f>
        <v>15000</v>
      </c>
    </row>
    <row r="28" spans="1:9" ht="31.5" x14ac:dyDescent="0.25">
      <c r="A28" s="17">
        <v>2</v>
      </c>
      <c r="B28" s="13" t="s">
        <v>38</v>
      </c>
      <c r="C28" s="7"/>
      <c r="D28" s="8"/>
      <c r="E28" s="8"/>
      <c r="F28" s="8">
        <f>SUM(F29:F33)</f>
        <v>2242900</v>
      </c>
      <c r="G28" s="8">
        <f>SUM(G29:G33)</f>
        <v>0</v>
      </c>
      <c r="H28" s="8">
        <f>SUM(H29:H33)</f>
        <v>0</v>
      </c>
      <c r="I28" s="8">
        <f>SUM(I29:I33)</f>
        <v>2242900</v>
      </c>
    </row>
    <row r="29" spans="1:9" ht="15.75" x14ac:dyDescent="0.25">
      <c r="A29" s="12"/>
      <c r="B29" s="9" t="s">
        <v>74</v>
      </c>
      <c r="C29" s="10" t="s">
        <v>39</v>
      </c>
      <c r="D29" s="11">
        <v>1</v>
      </c>
      <c r="E29" s="11">
        <v>170000</v>
      </c>
      <c r="F29" s="11">
        <f t="shared" si="1"/>
        <v>170000</v>
      </c>
      <c r="G29" s="11">
        <v>0</v>
      </c>
      <c r="H29" s="11">
        <v>0</v>
      </c>
      <c r="I29" s="11">
        <f>F29-G29-H29</f>
        <v>170000</v>
      </c>
    </row>
    <row r="30" spans="1:9" ht="15.75" x14ac:dyDescent="0.25">
      <c r="A30" s="12"/>
      <c r="B30" s="9" t="s">
        <v>40</v>
      </c>
      <c r="C30" s="10" t="s">
        <v>39</v>
      </c>
      <c r="D30" s="11">
        <v>3</v>
      </c>
      <c r="E30" s="11">
        <v>300000</v>
      </c>
      <c r="F30" s="11">
        <f t="shared" si="1"/>
        <v>900000</v>
      </c>
      <c r="G30" s="11">
        <v>0</v>
      </c>
      <c r="H30" s="11">
        <v>0</v>
      </c>
      <c r="I30" s="11">
        <f t="shared" ref="I30:I33" si="4">F30-G30-H30</f>
        <v>900000</v>
      </c>
    </row>
    <row r="31" spans="1:9" ht="15.75" x14ac:dyDescent="0.25">
      <c r="A31" s="12"/>
      <c r="B31" s="9" t="s">
        <v>41</v>
      </c>
      <c r="C31" s="10" t="s">
        <v>39</v>
      </c>
      <c r="D31" s="11">
        <v>3</v>
      </c>
      <c r="E31" s="11">
        <v>250000</v>
      </c>
      <c r="F31" s="11">
        <f t="shared" si="1"/>
        <v>750000</v>
      </c>
      <c r="G31" s="11">
        <v>0</v>
      </c>
      <c r="H31" s="11">
        <v>0</v>
      </c>
      <c r="I31" s="11">
        <f t="shared" si="4"/>
        <v>750000</v>
      </c>
    </row>
    <row r="32" spans="1:9" ht="15.75" x14ac:dyDescent="0.25">
      <c r="A32" s="12"/>
      <c r="B32" s="9" t="s">
        <v>42</v>
      </c>
      <c r="C32" s="10" t="s">
        <v>39</v>
      </c>
      <c r="D32" s="11">
        <v>2</v>
      </c>
      <c r="E32" s="11">
        <v>65200</v>
      </c>
      <c r="F32" s="11">
        <f t="shared" si="1"/>
        <v>130400</v>
      </c>
      <c r="G32" s="11">
        <v>0</v>
      </c>
      <c r="H32" s="11">
        <v>0</v>
      </c>
      <c r="I32" s="11">
        <f t="shared" si="4"/>
        <v>130400</v>
      </c>
    </row>
    <row r="33" spans="1:9" ht="15.75" x14ac:dyDescent="0.25">
      <c r="A33" s="12"/>
      <c r="B33" s="9" t="s">
        <v>43</v>
      </c>
      <c r="C33" s="10" t="s">
        <v>66</v>
      </c>
      <c r="D33" s="11">
        <v>1</v>
      </c>
      <c r="E33" s="11">
        <v>292500</v>
      </c>
      <c r="F33" s="11">
        <f t="shared" si="1"/>
        <v>292500</v>
      </c>
      <c r="G33" s="11">
        <v>0</v>
      </c>
      <c r="H33" s="11">
        <v>0</v>
      </c>
      <c r="I33" s="11">
        <f t="shared" si="4"/>
        <v>292500</v>
      </c>
    </row>
    <row r="34" spans="1:9" ht="15.75" x14ac:dyDescent="0.25">
      <c r="A34" s="17">
        <v>3</v>
      </c>
      <c r="B34" s="13" t="s">
        <v>11</v>
      </c>
      <c r="C34" s="7"/>
      <c r="D34" s="8"/>
      <c r="E34" s="8"/>
      <c r="F34" s="8">
        <f>F35+F40+F43+F47+F50+F54+F58</f>
        <v>13304916</v>
      </c>
      <c r="G34" s="8">
        <f>G35+G40+G43+G47+G50+G54+G58</f>
        <v>0</v>
      </c>
      <c r="H34" s="8">
        <f>H35+H40+H43+H47+H50+H54+H58</f>
        <v>0</v>
      </c>
      <c r="I34" s="8">
        <f>I35+I40+I43+I47+I50+I54+I58</f>
        <v>13304916</v>
      </c>
    </row>
    <row r="35" spans="1:9" ht="94.5" x14ac:dyDescent="0.25">
      <c r="A35" s="12"/>
      <c r="B35" s="13" t="s">
        <v>61</v>
      </c>
      <c r="C35" s="7"/>
      <c r="D35" s="8"/>
      <c r="E35" s="8"/>
      <c r="F35" s="8">
        <f>F36</f>
        <v>2004916</v>
      </c>
      <c r="G35" s="8">
        <f t="shared" ref="G35:I35" si="5">G36</f>
        <v>0</v>
      </c>
      <c r="H35" s="8">
        <f t="shared" si="5"/>
        <v>0</v>
      </c>
      <c r="I35" s="8">
        <f t="shared" si="5"/>
        <v>2004916</v>
      </c>
    </row>
    <row r="36" spans="1:9" ht="47.25" x14ac:dyDescent="0.25">
      <c r="A36" s="12"/>
      <c r="B36" s="13" t="s">
        <v>44</v>
      </c>
      <c r="C36" s="7"/>
      <c r="D36" s="8"/>
      <c r="E36" s="8"/>
      <c r="F36" s="8">
        <f>SUM(F37:F39)</f>
        <v>2004916</v>
      </c>
      <c r="G36" s="8">
        <f>SUM(G37:G39)</f>
        <v>0</v>
      </c>
      <c r="H36" s="8">
        <f>SUM(H37:H39)</f>
        <v>0</v>
      </c>
      <c r="I36" s="8">
        <f>SUM(I37:I39)</f>
        <v>2004916</v>
      </c>
    </row>
    <row r="37" spans="1:9" ht="31.5" x14ac:dyDescent="0.25">
      <c r="A37" s="12"/>
      <c r="B37" s="9" t="s">
        <v>45</v>
      </c>
      <c r="C37" s="10" t="s">
        <v>46</v>
      </c>
      <c r="D37" s="11">
        <v>1</v>
      </c>
      <c r="E37" s="11">
        <v>300000</v>
      </c>
      <c r="F37" s="11">
        <f t="shared" ref="F37:F38" si="6">D37*E37</f>
        <v>300000</v>
      </c>
      <c r="G37" s="11">
        <v>0</v>
      </c>
      <c r="H37" s="11">
        <v>0</v>
      </c>
      <c r="I37" s="11">
        <f t="shared" ref="I37:I39" si="7">F37-G37-H37</f>
        <v>300000</v>
      </c>
    </row>
    <row r="38" spans="1:9" ht="15.75" x14ac:dyDescent="0.25">
      <c r="A38" s="12"/>
      <c r="B38" s="9" t="s">
        <v>47</v>
      </c>
      <c r="C38" s="10" t="s">
        <v>46</v>
      </c>
      <c r="D38" s="11">
        <v>1</v>
      </c>
      <c r="E38" s="11">
        <v>199940</v>
      </c>
      <c r="F38" s="11">
        <f t="shared" si="6"/>
        <v>199940</v>
      </c>
      <c r="G38" s="11">
        <v>0</v>
      </c>
      <c r="H38" s="11">
        <v>0</v>
      </c>
      <c r="I38" s="11">
        <f t="shared" si="7"/>
        <v>199940</v>
      </c>
    </row>
    <row r="39" spans="1:9" ht="15.75" x14ac:dyDescent="0.25">
      <c r="A39" s="12"/>
      <c r="B39" s="23" t="s">
        <v>76</v>
      </c>
      <c r="C39" s="24" t="s">
        <v>77</v>
      </c>
      <c r="D39" s="25">
        <v>17</v>
      </c>
      <c r="E39" s="25">
        <v>88528</v>
      </c>
      <c r="F39" s="25">
        <f>D39*E39</f>
        <v>1504976</v>
      </c>
      <c r="G39" s="25">
        <v>0</v>
      </c>
      <c r="H39" s="25">
        <v>0</v>
      </c>
      <c r="I39" s="25">
        <f t="shared" si="7"/>
        <v>1504976</v>
      </c>
    </row>
    <row r="40" spans="1:9" ht="78.75" x14ac:dyDescent="0.25">
      <c r="A40" s="12"/>
      <c r="B40" s="13" t="s">
        <v>62</v>
      </c>
      <c r="C40" s="7"/>
      <c r="D40" s="8"/>
      <c r="E40" s="8"/>
      <c r="F40" s="8">
        <f>F41</f>
        <v>220000</v>
      </c>
      <c r="G40" s="8">
        <f t="shared" ref="G40:I41" si="8">G41</f>
        <v>0</v>
      </c>
      <c r="H40" s="8">
        <f t="shared" si="8"/>
        <v>0</v>
      </c>
      <c r="I40" s="8">
        <f t="shared" si="8"/>
        <v>220000</v>
      </c>
    </row>
    <row r="41" spans="1:9" ht="47.25" x14ac:dyDescent="0.25">
      <c r="A41" s="12"/>
      <c r="B41" s="13" t="s">
        <v>44</v>
      </c>
      <c r="C41" s="7"/>
      <c r="D41" s="8"/>
      <c r="E41" s="8"/>
      <c r="F41" s="8">
        <f>F42</f>
        <v>220000</v>
      </c>
      <c r="G41" s="8">
        <f t="shared" si="8"/>
        <v>0</v>
      </c>
      <c r="H41" s="8">
        <f t="shared" si="8"/>
        <v>0</v>
      </c>
      <c r="I41" s="8">
        <f t="shared" si="8"/>
        <v>220000</v>
      </c>
    </row>
    <row r="42" spans="1:9" ht="15.75" x14ac:dyDescent="0.25">
      <c r="A42" s="12"/>
      <c r="B42" s="9" t="s">
        <v>48</v>
      </c>
      <c r="C42" s="10" t="s">
        <v>46</v>
      </c>
      <c r="D42" s="11">
        <v>1</v>
      </c>
      <c r="E42" s="11">
        <v>220000</v>
      </c>
      <c r="F42" s="11">
        <f t="shared" ref="F42" si="9">D42*E42</f>
        <v>220000</v>
      </c>
      <c r="G42" s="11"/>
      <c r="H42" s="11"/>
      <c r="I42" s="11">
        <f t="shared" ref="I42" si="10">F42-G42-H42</f>
        <v>220000</v>
      </c>
    </row>
    <row r="43" spans="1:9" ht="173.25" x14ac:dyDescent="0.25">
      <c r="A43" s="12"/>
      <c r="B43" s="13" t="s">
        <v>63</v>
      </c>
      <c r="C43" s="7"/>
      <c r="D43" s="8"/>
      <c r="E43" s="8"/>
      <c r="F43" s="8">
        <f>F44</f>
        <v>2830000</v>
      </c>
      <c r="G43" s="8">
        <f t="shared" ref="G43:I43" si="11">G44</f>
        <v>0</v>
      </c>
      <c r="H43" s="8">
        <f t="shared" si="11"/>
        <v>0</v>
      </c>
      <c r="I43" s="8">
        <f t="shared" si="11"/>
        <v>2830000</v>
      </c>
    </row>
    <row r="44" spans="1:9" ht="47.25" x14ac:dyDescent="0.25">
      <c r="A44" s="12"/>
      <c r="B44" s="13" t="s">
        <v>44</v>
      </c>
      <c r="C44" s="7"/>
      <c r="D44" s="8"/>
      <c r="E44" s="8"/>
      <c r="F44" s="8">
        <f>SUM(F45:F46)</f>
        <v>2830000</v>
      </c>
      <c r="G44" s="8">
        <f t="shared" ref="G44:I44" si="12">SUM(G45:G46)</f>
        <v>0</v>
      </c>
      <c r="H44" s="8">
        <f t="shared" si="12"/>
        <v>0</v>
      </c>
      <c r="I44" s="8">
        <f t="shared" si="12"/>
        <v>2830000</v>
      </c>
    </row>
    <row r="45" spans="1:9" ht="15.75" x14ac:dyDescent="0.25">
      <c r="A45" s="12"/>
      <c r="B45" s="9" t="s">
        <v>49</v>
      </c>
      <c r="C45" s="10" t="s">
        <v>46</v>
      </c>
      <c r="D45" s="11">
        <v>10</v>
      </c>
      <c r="E45" s="11">
        <v>188000</v>
      </c>
      <c r="F45" s="11">
        <f>D45*E45</f>
        <v>1880000</v>
      </c>
      <c r="G45" s="11">
        <v>0</v>
      </c>
      <c r="H45" s="11">
        <v>0</v>
      </c>
      <c r="I45" s="11">
        <f>F45-G45-H45</f>
        <v>1880000</v>
      </c>
    </row>
    <row r="46" spans="1:9" ht="47.25" x14ac:dyDescent="0.25">
      <c r="A46" s="12"/>
      <c r="B46" s="9" t="s">
        <v>72</v>
      </c>
      <c r="C46" s="10" t="s">
        <v>46</v>
      </c>
      <c r="D46" s="11">
        <v>1</v>
      </c>
      <c r="E46" s="11">
        <v>950000</v>
      </c>
      <c r="F46" s="11">
        <f>D46*E46</f>
        <v>950000</v>
      </c>
      <c r="G46" s="11">
        <v>0</v>
      </c>
      <c r="H46" s="11">
        <v>0</v>
      </c>
      <c r="I46" s="11">
        <f>F46-G46-H46</f>
        <v>950000</v>
      </c>
    </row>
    <row r="47" spans="1:9" ht="63" x14ac:dyDescent="0.25">
      <c r="A47" s="12"/>
      <c r="B47" s="13" t="s">
        <v>67</v>
      </c>
      <c r="C47" s="7"/>
      <c r="D47" s="8"/>
      <c r="E47" s="8"/>
      <c r="F47" s="8">
        <f>F48</f>
        <v>3750000</v>
      </c>
      <c r="G47" s="8">
        <f t="shared" ref="G47:I48" si="13">G48</f>
        <v>0</v>
      </c>
      <c r="H47" s="8">
        <f t="shared" si="13"/>
        <v>0</v>
      </c>
      <c r="I47" s="8">
        <f t="shared" si="13"/>
        <v>3750000</v>
      </c>
    </row>
    <row r="48" spans="1:9" ht="47.25" x14ac:dyDescent="0.25">
      <c r="A48" s="12"/>
      <c r="B48" s="13" t="s">
        <v>44</v>
      </c>
      <c r="C48" s="7"/>
      <c r="D48" s="8"/>
      <c r="E48" s="8"/>
      <c r="F48" s="8">
        <f>F49</f>
        <v>3750000</v>
      </c>
      <c r="G48" s="8">
        <f t="shared" si="13"/>
        <v>0</v>
      </c>
      <c r="H48" s="8">
        <f t="shared" si="13"/>
        <v>0</v>
      </c>
      <c r="I48" s="8">
        <f t="shared" si="13"/>
        <v>3750000</v>
      </c>
    </row>
    <row r="49" spans="1:9" ht="31.5" x14ac:dyDescent="0.25">
      <c r="A49" s="12"/>
      <c r="B49" s="9" t="s">
        <v>50</v>
      </c>
      <c r="C49" s="10" t="s">
        <v>46</v>
      </c>
      <c r="D49" s="11">
        <v>3</v>
      </c>
      <c r="E49" s="11">
        <v>1250000</v>
      </c>
      <c r="F49" s="11">
        <f>D49*E49</f>
        <v>3750000</v>
      </c>
      <c r="G49" s="11">
        <v>0</v>
      </c>
      <c r="H49" s="11">
        <v>0</v>
      </c>
      <c r="I49" s="11">
        <f>F49-G49-H49</f>
        <v>3750000</v>
      </c>
    </row>
    <row r="50" spans="1:9" ht="204.75" x14ac:dyDescent="0.25">
      <c r="A50" s="12"/>
      <c r="B50" s="13" t="s">
        <v>64</v>
      </c>
      <c r="C50" s="7"/>
      <c r="D50" s="8"/>
      <c r="E50" s="8"/>
      <c r="F50" s="8">
        <f>F51</f>
        <v>2840000</v>
      </c>
      <c r="G50" s="8">
        <f t="shared" ref="G50:I50" si="14">G51</f>
        <v>0</v>
      </c>
      <c r="H50" s="8">
        <f t="shared" si="14"/>
        <v>0</v>
      </c>
      <c r="I50" s="8">
        <f t="shared" si="14"/>
        <v>2840000</v>
      </c>
    </row>
    <row r="51" spans="1:9" ht="47.25" x14ac:dyDescent="0.25">
      <c r="A51" s="12"/>
      <c r="B51" s="13" t="s">
        <v>44</v>
      </c>
      <c r="C51" s="7"/>
      <c r="D51" s="8"/>
      <c r="E51" s="8"/>
      <c r="F51" s="8">
        <f>SUM(F52:F53)</f>
        <v>2840000</v>
      </c>
      <c r="G51" s="8">
        <f t="shared" ref="G51:I51" si="15">SUM(G52:G53)</f>
        <v>0</v>
      </c>
      <c r="H51" s="8">
        <f t="shared" si="15"/>
        <v>0</v>
      </c>
      <c r="I51" s="8">
        <f t="shared" si="15"/>
        <v>2840000</v>
      </c>
    </row>
    <row r="52" spans="1:9" ht="94.5" x14ac:dyDescent="0.25">
      <c r="A52" s="12"/>
      <c r="B52" s="9" t="s">
        <v>75</v>
      </c>
      <c r="C52" s="10" t="s">
        <v>46</v>
      </c>
      <c r="D52" s="11">
        <v>1</v>
      </c>
      <c r="E52" s="11">
        <v>1800000</v>
      </c>
      <c r="F52" s="11">
        <f>D52*E52</f>
        <v>1800000</v>
      </c>
      <c r="G52" s="11">
        <v>0</v>
      </c>
      <c r="H52" s="11">
        <v>0</v>
      </c>
      <c r="I52" s="11">
        <f>F52-G52-H52</f>
        <v>1800000</v>
      </c>
    </row>
    <row r="53" spans="1:9" ht="31.5" x14ac:dyDescent="0.25">
      <c r="A53" s="12"/>
      <c r="B53" s="9" t="s">
        <v>51</v>
      </c>
      <c r="C53" s="10" t="s">
        <v>46</v>
      </c>
      <c r="D53" s="11">
        <v>8</v>
      </c>
      <c r="E53" s="11">
        <v>130000</v>
      </c>
      <c r="F53" s="11">
        <f>D53*E53</f>
        <v>1040000</v>
      </c>
      <c r="G53" s="11">
        <v>0</v>
      </c>
      <c r="H53" s="11">
        <v>0</v>
      </c>
      <c r="I53" s="11">
        <f>F53-G53-H53</f>
        <v>1040000</v>
      </c>
    </row>
    <row r="54" spans="1:9" ht="78.75" x14ac:dyDescent="0.25">
      <c r="A54" s="12"/>
      <c r="B54" s="13" t="s">
        <v>65</v>
      </c>
      <c r="C54" s="7"/>
      <c r="D54" s="8"/>
      <c r="E54" s="8"/>
      <c r="F54" s="8">
        <f>F55</f>
        <v>1210000</v>
      </c>
      <c r="G54" s="8">
        <f t="shared" ref="G54:I54" si="16">G55</f>
        <v>0</v>
      </c>
      <c r="H54" s="8">
        <f t="shared" si="16"/>
        <v>0</v>
      </c>
      <c r="I54" s="8">
        <f t="shared" si="16"/>
        <v>1210000</v>
      </c>
    </row>
    <row r="55" spans="1:9" ht="47.25" x14ac:dyDescent="0.25">
      <c r="A55" s="12"/>
      <c r="B55" s="13" t="s">
        <v>44</v>
      </c>
      <c r="C55" s="7"/>
      <c r="D55" s="8"/>
      <c r="E55" s="8"/>
      <c r="F55" s="8">
        <f>SUM(F56:F57)</f>
        <v>1210000</v>
      </c>
      <c r="G55" s="8">
        <f t="shared" ref="G55:I55" si="17">SUM(G56:G57)</f>
        <v>0</v>
      </c>
      <c r="H55" s="8">
        <f t="shared" si="17"/>
        <v>0</v>
      </c>
      <c r="I55" s="8">
        <f t="shared" si="17"/>
        <v>1210000</v>
      </c>
    </row>
    <row r="56" spans="1:9" ht="15.75" x14ac:dyDescent="0.25">
      <c r="A56" s="12"/>
      <c r="B56" s="9" t="s">
        <v>52</v>
      </c>
      <c r="C56" s="10" t="s">
        <v>46</v>
      </c>
      <c r="D56" s="11">
        <v>1</v>
      </c>
      <c r="E56" s="11">
        <v>310000</v>
      </c>
      <c r="F56" s="11">
        <f>D56*E56</f>
        <v>310000</v>
      </c>
      <c r="G56" s="11">
        <v>0</v>
      </c>
      <c r="H56" s="11">
        <v>0</v>
      </c>
      <c r="I56" s="11">
        <f>F56-G56-H56</f>
        <v>310000</v>
      </c>
    </row>
    <row r="57" spans="1:9" ht="15.75" x14ac:dyDescent="0.25">
      <c r="A57" s="12"/>
      <c r="B57" s="9" t="s">
        <v>53</v>
      </c>
      <c r="C57" s="10" t="s">
        <v>32</v>
      </c>
      <c r="D57" s="11">
        <v>6</v>
      </c>
      <c r="E57" s="11">
        <v>150000</v>
      </c>
      <c r="F57" s="11">
        <f t="shared" ref="F57" si="18">D57*E57</f>
        <v>900000</v>
      </c>
      <c r="G57" s="11">
        <v>0</v>
      </c>
      <c r="H57" s="11">
        <v>0</v>
      </c>
      <c r="I57" s="11">
        <f t="shared" ref="I57" si="19">F57-G57-H57</f>
        <v>900000</v>
      </c>
    </row>
    <row r="58" spans="1:9" ht="31.5" x14ac:dyDescent="0.25">
      <c r="A58" s="12"/>
      <c r="B58" s="13" t="s">
        <v>68</v>
      </c>
      <c r="C58" s="7"/>
      <c r="D58" s="8"/>
      <c r="E58" s="8"/>
      <c r="F58" s="8">
        <f>F59</f>
        <v>450000</v>
      </c>
      <c r="G58" s="8">
        <f t="shared" ref="G58:I59" si="20">G59</f>
        <v>0</v>
      </c>
      <c r="H58" s="8">
        <f t="shared" si="20"/>
        <v>0</v>
      </c>
      <c r="I58" s="8">
        <f t="shared" si="20"/>
        <v>450000</v>
      </c>
    </row>
    <row r="59" spans="1:9" ht="47.25" x14ac:dyDescent="0.25">
      <c r="A59" s="12"/>
      <c r="B59" s="13" t="s">
        <v>44</v>
      </c>
      <c r="C59" s="7"/>
      <c r="D59" s="8"/>
      <c r="E59" s="8"/>
      <c r="F59" s="8">
        <f>F60</f>
        <v>450000</v>
      </c>
      <c r="G59" s="8">
        <f t="shared" si="20"/>
        <v>0</v>
      </c>
      <c r="H59" s="8">
        <f t="shared" si="20"/>
        <v>0</v>
      </c>
      <c r="I59" s="8">
        <f t="shared" si="20"/>
        <v>450000</v>
      </c>
    </row>
    <row r="60" spans="1:9" ht="31.5" x14ac:dyDescent="0.25">
      <c r="A60" s="12"/>
      <c r="B60" s="9" t="s">
        <v>69</v>
      </c>
      <c r="C60" s="10" t="s">
        <v>46</v>
      </c>
      <c r="D60" s="11">
        <v>1</v>
      </c>
      <c r="E60" s="11">
        <v>450000</v>
      </c>
      <c r="F60" s="11">
        <f>D60*E60</f>
        <v>450000</v>
      </c>
      <c r="G60" s="11">
        <v>0</v>
      </c>
      <c r="H60" s="11">
        <v>0</v>
      </c>
      <c r="I60" s="11">
        <f>F60-G60-H60</f>
        <v>450000</v>
      </c>
    </row>
    <row r="61" spans="1:9" ht="15.75" x14ac:dyDescent="0.25">
      <c r="A61" s="12"/>
      <c r="B61" s="13" t="s">
        <v>54</v>
      </c>
      <c r="C61" s="7"/>
      <c r="D61" s="15"/>
      <c r="E61" s="15"/>
      <c r="F61" s="8">
        <f>F12+F28+F34</f>
        <v>23469000</v>
      </c>
      <c r="G61" s="8">
        <f>G12+G28+G34</f>
        <v>1040000</v>
      </c>
      <c r="H61" s="8">
        <f>H12+H28+H34</f>
        <v>0</v>
      </c>
      <c r="I61" s="8">
        <f>I12+I28+I34</f>
        <v>22429000</v>
      </c>
    </row>
    <row r="62" spans="1:9" ht="15.75" x14ac:dyDescent="0.25">
      <c r="A62" s="32" t="s">
        <v>12</v>
      </c>
      <c r="B62" s="32"/>
      <c r="C62" s="32"/>
      <c r="D62" s="32"/>
      <c r="E62" s="32"/>
      <c r="F62" s="32"/>
      <c r="G62" s="32"/>
      <c r="H62" s="32"/>
      <c r="I62" s="32"/>
    </row>
    <row r="63" spans="1:9" ht="15.75" x14ac:dyDescent="0.25">
      <c r="A63" s="28" t="s">
        <v>13</v>
      </c>
      <c r="B63" s="28"/>
      <c r="C63" s="28"/>
      <c r="D63" s="28"/>
      <c r="E63" s="28"/>
      <c r="F63" s="28"/>
      <c r="G63" s="28"/>
      <c r="H63" s="28"/>
      <c r="I63" s="28"/>
    </row>
    <row r="64" spans="1:9" ht="15.75" x14ac:dyDescent="0.25">
      <c r="A64" s="4"/>
      <c r="B64" s="14"/>
      <c r="C64" s="14"/>
      <c r="D64" s="14"/>
      <c r="E64" s="14"/>
      <c r="F64" s="14"/>
      <c r="G64" s="14"/>
      <c r="H64" s="14"/>
      <c r="I64" s="21"/>
    </row>
    <row r="65" spans="1:10" ht="15.75" x14ac:dyDescent="0.25">
      <c r="A65" s="29" t="s">
        <v>14</v>
      </c>
      <c r="B65" s="29"/>
      <c r="C65" s="29"/>
      <c r="D65" s="29"/>
      <c r="E65" s="29"/>
      <c r="F65" s="29"/>
      <c r="G65" s="29"/>
      <c r="H65" s="29"/>
      <c r="I65" s="29"/>
    </row>
    <row r="66" spans="1:10" ht="19.5" customHeight="1" x14ac:dyDescent="0.25">
      <c r="A66" s="5" t="s">
        <v>15</v>
      </c>
      <c r="B66" s="14"/>
      <c r="C66" s="14"/>
      <c r="D66" s="14"/>
      <c r="E66" s="14"/>
      <c r="F66" s="14"/>
      <c r="G66" s="14"/>
      <c r="H66" s="14"/>
      <c r="I66" s="14"/>
      <c r="J66" s="22"/>
    </row>
    <row r="67" spans="1:10" ht="15.75" x14ac:dyDescent="0.25">
      <c r="A67" s="28" t="s">
        <v>16</v>
      </c>
      <c r="B67" s="28"/>
      <c r="C67" s="28"/>
      <c r="D67" s="28"/>
      <c r="E67" s="28"/>
      <c r="F67" s="28"/>
      <c r="G67" s="28"/>
      <c r="H67" s="28"/>
      <c r="I67" s="28"/>
    </row>
    <row r="68" spans="1:10" ht="15.75" x14ac:dyDescent="0.25">
      <c r="A68" s="28" t="s">
        <v>17</v>
      </c>
      <c r="B68" s="28"/>
      <c r="C68" s="28"/>
      <c r="D68" s="28"/>
      <c r="E68" s="28"/>
      <c r="F68" s="28"/>
      <c r="G68" s="28"/>
      <c r="H68" s="28"/>
      <c r="I68" s="28"/>
    </row>
    <row r="69" spans="1:10" ht="15.75" x14ac:dyDescent="0.25">
      <c r="A69" s="4"/>
      <c r="B69" s="14"/>
      <c r="C69" s="14"/>
      <c r="D69" s="14"/>
      <c r="E69" s="14"/>
      <c r="F69" s="14"/>
      <c r="G69" s="14"/>
      <c r="H69" s="14"/>
      <c r="I69" s="14"/>
    </row>
    <row r="70" spans="1:10" ht="15.75" x14ac:dyDescent="0.25">
      <c r="A70" s="28" t="s">
        <v>18</v>
      </c>
      <c r="B70" s="28"/>
      <c r="C70" s="28"/>
      <c r="D70" s="28"/>
      <c r="E70" s="28"/>
      <c r="F70" s="28"/>
      <c r="G70" s="28"/>
      <c r="H70" s="28"/>
      <c r="I70" s="28"/>
    </row>
    <row r="71" spans="1:10" ht="15.75" x14ac:dyDescent="0.25">
      <c r="A71" s="3"/>
      <c r="B71" s="14"/>
      <c r="C71" s="14"/>
      <c r="D71" s="14"/>
      <c r="E71" s="14"/>
      <c r="F71" s="14"/>
      <c r="G71" s="14"/>
      <c r="H71" s="14"/>
      <c r="I71" s="14"/>
    </row>
    <row r="72" spans="1:10" ht="15.75" x14ac:dyDescent="0.25">
      <c r="A72" s="3" t="s">
        <v>19</v>
      </c>
      <c r="B72" s="14"/>
      <c r="C72" s="14"/>
      <c r="D72" s="14"/>
      <c r="E72" s="14"/>
      <c r="F72" s="14"/>
      <c r="G72" s="14"/>
      <c r="H72" s="14"/>
      <c r="I72" s="14"/>
    </row>
    <row r="73" spans="1:10" ht="15.75" x14ac:dyDescent="0.25">
      <c r="A73" s="3" t="s">
        <v>20</v>
      </c>
      <c r="B73" s="14"/>
      <c r="C73" s="14"/>
      <c r="D73" s="14"/>
      <c r="E73" s="14"/>
      <c r="F73" s="14"/>
      <c r="G73" s="14"/>
      <c r="H73" s="14"/>
      <c r="I73" s="14"/>
    </row>
    <row r="74" spans="1:10" ht="15.75" x14ac:dyDescent="0.25">
      <c r="A74" s="3"/>
      <c r="B74" s="14"/>
      <c r="C74" s="14"/>
      <c r="D74" s="14"/>
      <c r="E74" s="14"/>
      <c r="F74" s="14"/>
      <c r="G74" s="14"/>
      <c r="H74" s="14"/>
      <c r="I74" s="14"/>
    </row>
    <row r="75" spans="1:10" ht="15.75" x14ac:dyDescent="0.25">
      <c r="A75" s="3" t="s">
        <v>21</v>
      </c>
      <c r="B75" s="14"/>
      <c r="C75" s="14"/>
      <c r="D75" s="14"/>
      <c r="E75" s="14"/>
      <c r="F75" s="14"/>
      <c r="G75" s="14"/>
      <c r="H75" s="14"/>
      <c r="I75" s="14"/>
    </row>
    <row r="76" spans="1:10" ht="15.75" x14ac:dyDescent="0.25">
      <c r="A76" s="2"/>
      <c r="B76" s="14"/>
      <c r="C76" s="14"/>
      <c r="D76" s="14"/>
      <c r="E76" s="14"/>
      <c r="F76" s="14"/>
      <c r="G76" s="14"/>
      <c r="H76" s="14"/>
      <c r="I76" s="14"/>
    </row>
    <row r="77" spans="1:10" ht="15.75" x14ac:dyDescent="0.25">
      <c r="A77" s="3" t="s">
        <v>22</v>
      </c>
      <c r="B77" s="14"/>
      <c r="C77" s="14"/>
      <c r="D77" s="14"/>
      <c r="E77" s="14"/>
      <c r="F77" s="14"/>
      <c r="G77" s="14"/>
      <c r="H77" s="14"/>
      <c r="I77" s="14"/>
    </row>
    <row r="78" spans="1:10" ht="15.75" x14ac:dyDescent="0.25">
      <c r="A78" s="3"/>
      <c r="B78" s="14"/>
      <c r="C78" s="14"/>
      <c r="D78" s="14"/>
      <c r="E78" s="14"/>
      <c r="F78" s="14"/>
      <c r="G78" s="14"/>
      <c r="H78" s="14"/>
      <c r="I78" s="14"/>
    </row>
    <row r="79" spans="1:10" ht="15.75" x14ac:dyDescent="0.25">
      <c r="A79" s="3" t="s">
        <v>23</v>
      </c>
      <c r="B79" s="14"/>
      <c r="C79" s="14"/>
      <c r="D79" s="14"/>
      <c r="E79" s="14"/>
      <c r="F79" s="14"/>
      <c r="G79" s="14"/>
      <c r="H79" s="14"/>
      <c r="I79" s="14"/>
    </row>
    <row r="80" spans="1:10" ht="15.75" x14ac:dyDescent="0.25">
      <c r="A80" s="3"/>
      <c r="B80" s="14"/>
      <c r="C80" s="14"/>
      <c r="D80" s="14"/>
      <c r="E80" s="14"/>
      <c r="F80" s="14"/>
      <c r="G80" s="14"/>
      <c r="H80" s="14"/>
      <c r="I80" s="14"/>
    </row>
    <row r="81" spans="1:9" ht="15.75" x14ac:dyDescent="0.25">
      <c r="A81" s="3" t="s">
        <v>24</v>
      </c>
      <c r="B81" s="14"/>
      <c r="C81" s="14"/>
      <c r="D81" s="14"/>
      <c r="E81" s="14"/>
      <c r="F81" s="14"/>
      <c r="G81" s="14"/>
      <c r="H81" s="14"/>
      <c r="I81" s="14"/>
    </row>
    <row r="82" spans="1:9" ht="15.75" x14ac:dyDescent="0.25">
      <c r="A82" s="3" t="s">
        <v>20</v>
      </c>
      <c r="B82" s="14"/>
      <c r="C82" s="14"/>
      <c r="D82" s="14"/>
      <c r="E82" s="14"/>
      <c r="F82" s="14"/>
      <c r="G82" s="14"/>
      <c r="H82" s="14"/>
      <c r="I82" s="14"/>
    </row>
    <row r="83" spans="1:9" ht="15.75" x14ac:dyDescent="0.25">
      <c r="A83" s="3"/>
      <c r="B83" s="14"/>
      <c r="C83" s="14"/>
      <c r="D83" s="14"/>
      <c r="E83" s="14"/>
      <c r="F83" s="14"/>
      <c r="G83" s="14"/>
      <c r="H83" s="14"/>
      <c r="I83" s="14"/>
    </row>
    <row r="84" spans="1:9" ht="15.75" x14ac:dyDescent="0.25">
      <c r="A84" s="3" t="s">
        <v>25</v>
      </c>
      <c r="B84" s="14"/>
      <c r="C84" s="14"/>
      <c r="D84" s="14"/>
      <c r="E84" s="14"/>
      <c r="F84" s="14"/>
      <c r="G84" s="14"/>
      <c r="H84" s="14"/>
      <c r="I84" s="14"/>
    </row>
  </sheetData>
  <mergeCells count="18">
    <mergeCell ref="A68:I68"/>
    <mergeCell ref="A70:I70"/>
    <mergeCell ref="F10:F11"/>
    <mergeCell ref="G10:I10"/>
    <mergeCell ref="A62:I62"/>
    <mergeCell ref="A63:I63"/>
    <mergeCell ref="A65:I65"/>
    <mergeCell ref="A67:I67"/>
    <mergeCell ref="A10:A11"/>
    <mergeCell ref="B10:B11"/>
    <mergeCell ref="C10:C11"/>
    <mergeCell ref="D10:D11"/>
    <mergeCell ref="E10:E11"/>
    <mergeCell ref="A3:I3"/>
    <mergeCell ref="A5:I5"/>
    <mergeCell ref="A7:I7"/>
    <mergeCell ref="A8:I8"/>
    <mergeCell ref="A9:I9"/>
  </mergeCells>
  <pageMargins left="0.34" right="0.7" top="0.33" bottom="0.27" header="0.3" footer="0.3"/>
  <pageSetup paperSize="9" scale="59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2022-04-26T03:53:14Z</cp:lastPrinted>
  <dcterms:created xsi:type="dcterms:W3CDTF">2021-01-27T10:48:44Z</dcterms:created>
  <dcterms:modified xsi:type="dcterms:W3CDTF">2022-05-23T04:57:20Z</dcterms:modified>
</cp:coreProperties>
</file>