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Исправленая смета 22" sheetId="1" r:id="rId1"/>
  </sheets>
  <calcPr calcId="144525"/>
</workbook>
</file>

<file path=xl/calcChain.xml><?xml version="1.0" encoding="utf-8"?>
<calcChain xmlns="http://schemas.openxmlformats.org/spreadsheetml/2006/main">
  <c r="F38" i="1" l="1"/>
  <c r="I38" i="1" s="1"/>
  <c r="F37" i="1"/>
  <c r="I37" i="1" s="1"/>
  <c r="F36" i="1"/>
  <c r="I36" i="1" s="1"/>
  <c r="F35" i="1"/>
  <c r="I35" i="1" s="1"/>
  <c r="F33" i="1"/>
  <c r="I33" i="1" s="1"/>
  <c r="F31" i="1"/>
  <c r="F27" i="1" s="1"/>
  <c r="F30" i="1"/>
  <c r="I30" i="1" s="1"/>
  <c r="F29" i="1"/>
  <c r="I29" i="1" s="1"/>
  <c r="F25" i="1"/>
  <c r="F24" i="1" s="1"/>
  <c r="I24" i="1" s="1"/>
  <c r="F23" i="1"/>
  <c r="I23" i="1" s="1"/>
  <c r="F22" i="1"/>
  <c r="I22" i="1" s="1"/>
  <c r="F21" i="1"/>
  <c r="I21" i="1" s="1"/>
  <c r="F20" i="1"/>
  <c r="I20" i="1" s="1"/>
  <c r="I19" i="1"/>
  <c r="F18" i="1"/>
  <c r="I18" i="1" s="1"/>
  <c r="F17" i="1"/>
  <c r="I17" i="1" s="1"/>
  <c r="I16" i="1"/>
  <c r="F16" i="1"/>
  <c r="F15" i="1"/>
  <c r="I15" i="1" s="1"/>
  <c r="F14" i="1"/>
  <c r="I14" i="1" s="1"/>
  <c r="F13" i="1"/>
  <c r="F12" i="1" s="1"/>
  <c r="I27" i="1" l="1"/>
  <c r="F26" i="1"/>
  <c r="I26" i="1" s="1"/>
  <c r="F11" i="1"/>
  <c r="I11" i="1" s="1"/>
  <c r="I13" i="1"/>
  <c r="I12" i="1" s="1"/>
  <c r="I31" i="1"/>
  <c r="I25" i="1"/>
  <c r="I39" i="1" l="1"/>
  <c r="K41" i="1" s="1"/>
  <c r="F39" i="1"/>
</calcChain>
</file>

<file path=xl/sharedStrings.xml><?xml version="1.0" encoding="utf-8"?>
<sst xmlns="http://schemas.openxmlformats.org/spreadsheetml/2006/main" count="92" uniqueCount="75">
  <si>
    <t>Приложение № 2 
к Договору о предоставлении гранта 
от «27»  июля 2021  года № 40</t>
  </si>
  <si>
    <t>Смета расходов по реализации социального проекта 2022</t>
  </si>
  <si>
    <r>
      <t xml:space="preserve">Грантополучатель: </t>
    </r>
    <r>
      <rPr>
        <sz val="14"/>
        <color theme="1"/>
        <rFont val="Times New Roman"/>
        <family val="1"/>
        <charset val="204"/>
      </rPr>
      <t>ОФ "Волонтёры Кызылорды"</t>
    </r>
  </si>
  <si>
    <r>
      <t>Тема гранта:</t>
    </r>
    <r>
      <rPr>
        <sz val="14"/>
        <color theme="1"/>
        <rFont val="Times New Roman"/>
        <family val="1"/>
        <charset val="204"/>
      </rPr>
      <t>Реализация общенационального проекта «Birgemiz: Úmit» по привлечению волонтеров к проектам по поиску пропавших людей, снижению рисков бедствий и ликвидации последствий чрезвычайных ситуаций природного и техногенного характера</t>
    </r>
  </si>
  <si>
    <r>
      <t xml:space="preserve">Сумма гранта: </t>
    </r>
    <r>
      <rPr>
        <sz val="14"/>
        <color theme="1"/>
        <rFont val="Times New Roman"/>
        <family val="1"/>
        <charset val="204"/>
      </rPr>
      <t>28 147 000 (Двадцать восемь миллиона сто сорок семь тысяч) тенге</t>
    </r>
  </si>
  <si>
    <t>№</t>
  </si>
  <si>
    <t>Статьи расходов</t>
  </si>
  <si>
    <t>Единица измерения</t>
  </si>
  <si>
    <t>Количество</t>
  </si>
  <si>
    <t>Стоимость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</si>
  <si>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</si>
  <si>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</si>
  <si>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</si>
  <si>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</si>
  <si>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</si>
  <si>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Административные расходы:</t>
  </si>
  <si>
    <t>1)</t>
  </si>
  <si>
    <t>Заработная плата, в том числе:</t>
  </si>
  <si>
    <t>1.1.</t>
  </si>
  <si>
    <t>Руководитель</t>
  </si>
  <si>
    <t>месяц</t>
  </si>
  <si>
    <t>1.2.</t>
  </si>
  <si>
    <t>Бухгалтер</t>
  </si>
  <si>
    <t>1.3.</t>
  </si>
  <si>
    <t>Менеджер</t>
  </si>
  <si>
    <t>1.4.</t>
  </si>
  <si>
    <t>Координатор, спец.по связ.с общ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</si>
  <si>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</si>
  <si>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</si>
  <si>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 за</t>
  </si>
  <si>
    <t>Услуги связи (почтовые услуги)</t>
  </si>
  <si>
    <t>услуг</t>
  </si>
  <si>
    <t>Расходы на оплату аренды за помещения (7,5 кв.м*6 человека*3000 тенге)</t>
  </si>
  <si>
    <t>Прочие расходы, в том числе:</t>
  </si>
  <si>
    <t>канцелярские товары</t>
  </si>
  <si>
    <t>Материально-техническое обеспечение:</t>
  </si>
  <si>
    <t xml:space="preserve">Ноутбук </t>
  </si>
  <si>
    <t>шт</t>
  </si>
  <si>
    <t>Прямые расходы:</t>
  </si>
  <si>
    <t>3.1.</t>
  </si>
  <si>
    <t>Расходы на привлекаемых специалистов</t>
  </si>
  <si>
    <t>Мероприятие 1. Набор, подготовка и обучение волонтеров к участию в мероприятиях по поиску пропавших людей, защите населения и территорий от чрезвычайных ситуаций природного и техногенного характера – ежегодно.</t>
  </si>
  <si>
    <t>3.2.</t>
  </si>
  <si>
    <t>Оплата Региональных координаторов штабов в 17 регионах (17* 70 000= 1 190 000)</t>
  </si>
  <si>
    <t>3.3.</t>
  </si>
  <si>
    <t>Услуги таргетолог</t>
  </si>
  <si>
    <t>3.4.</t>
  </si>
  <si>
    <t>Услуги переводчика</t>
  </si>
  <si>
    <t xml:space="preserve">Мероприятие 2. Предоставление на конкурсной основе не менее 30 малых грантов (не менее по 300 тысяч тенге каждый), направленных на привлечение волонтеров к мероприятиям по поиску пропавших людей, снижению рисков бедствий и ликвидации последствий чрезвычайных ситуаций природного и техногенного характера и др. - ежегодно.   </t>
  </si>
  <si>
    <t>Малые гранты</t>
  </si>
  <si>
    <t>грант</t>
  </si>
  <si>
    <t>Мероприятие 3.Организация информационного сопровождения реализации проекта и освещение в СМИ, социальных сетях, единой онлайн-платформе волонтеров qazvolunteer.kz,   социальных сетях Instagram, Facebook Комитета по делам гражданского общества МИОР РК, в том числе подготовка не менее 8 видеороликов об успешных кейсах в рамках реализации малых грантов - ежегодно.</t>
  </si>
  <si>
    <t>3.04.</t>
  </si>
  <si>
    <t>Услуга по изготовлению видеороликов для расспространения наиболее успешных 8 кейсов (не менее 90 секунд  в качестве Full HD)</t>
  </si>
  <si>
    <t>3.5.</t>
  </si>
  <si>
    <t xml:space="preserve">Услуги по ратация видио роликов в СМИ </t>
  </si>
  <si>
    <t>3.6.</t>
  </si>
  <si>
    <t>Услуги по организации видео-конференц связи</t>
  </si>
  <si>
    <t>3.07.</t>
  </si>
  <si>
    <r>
      <t xml:space="preserve">Услуга по изготовлению ролл аппов  </t>
    </r>
    <r>
      <rPr>
        <sz val="12"/>
        <color rgb="FFFF0000"/>
        <rFont val="Times New Roman"/>
        <family val="1"/>
        <charset val="204"/>
      </rPr>
      <t>(85*202 см с печатью)</t>
    </r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</si>
  <si>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</si>
  <si>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</si>
  <si>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 ОФ "Волонтёры Кызылорды"</t>
  </si>
  <si>
    <t xml:space="preserve"> Руководитель организации ____________________________  Чебакова О.К.</t>
  </si>
  <si>
    <t xml:space="preserve">                                                        М.П.</t>
  </si>
  <si>
    <t>«СОГЛАСОВАНО»</t>
  </si>
  <si>
    <t>Грантодатель:</t>
  </si>
  <si>
    <t xml:space="preserve">НАО «Центр поддержки гражданских инициатив» </t>
  </si>
  <si>
    <t xml:space="preserve">Директор проектного офиса по государственному </t>
  </si>
  <si>
    <t>грантовому финансированию</t>
  </si>
  <si>
    <r>
      <t xml:space="preserve">______________  Ф.И.О </t>
    </r>
    <r>
      <rPr>
        <i/>
        <sz val="12"/>
        <color theme="1"/>
        <rFont val="Times New Roman"/>
        <family val="1"/>
        <charset val="204"/>
      </rPr>
      <t>(при наличии)</t>
    </r>
  </si>
  <si>
    <t>Директор офиса экономики и финансов</t>
  </si>
  <si>
    <r>
      <t>______________  Ф.И.О</t>
    </r>
    <r>
      <rPr>
        <i/>
        <sz val="12"/>
        <color theme="1"/>
        <rFont val="Times New Roman"/>
        <family val="1"/>
        <charset val="204"/>
      </rPr>
      <t xml:space="preserve"> (при наличии)</t>
    </r>
  </si>
  <si>
    <t xml:space="preserve">Менеджер проектного офиса по государственному </t>
  </si>
  <si>
    <r>
      <t xml:space="preserve">______________ Ф.И.О </t>
    </r>
    <r>
      <rPr>
        <i/>
        <sz val="12"/>
        <color theme="1"/>
        <rFont val="Times New Roman"/>
        <family val="1"/>
        <charset val="204"/>
      </rPr>
      <t>(при наличии)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</si>
</sst>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165" fontId="5" fillId="0" borderId="0" xfId="1" applyNumberFormat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164" fontId="2" fillId="0" borderId="1" xfId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65" fontId="10" fillId="0" borderId="1" xfId="1" applyNumberFormat="1" applyFont="1" applyFill="1" applyBorder="1" applyAlignment="1">
      <alignment vertical="center" wrapText="1"/>
    </xf>
    <xf numFmtId="165" fontId="9" fillId="2" borderId="1" xfId="1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9" fillId="3" borderId="1" xfId="1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wrapText="1" indent="2"/>
    </xf>
    <xf numFmtId="0" fontId="11" fillId="0" borderId="3" xfId="0" applyFont="1" applyFill="1" applyBorder="1" applyAlignment="1">
      <alignment horizontal="left" wrapText="1" indent="2"/>
    </xf>
    <xf numFmtId="0" fontId="2" fillId="4" borderId="3" xfId="0" applyFont="1" applyFill="1" applyBorder="1" applyAlignment="1">
      <alignment vertical="center" wrapText="1"/>
    </xf>
    <xf numFmtId="165" fontId="2" fillId="3" borderId="1" xfId="1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165" fontId="0" fillId="0" borderId="0" xfId="0" applyNumberFormat="1" applyFill="1"/>
    <xf numFmtId="0" fontId="11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12" fillId="3" borderId="0" xfId="0" applyNumberFormat="1" applyFont="1" applyFill="1"/>
    <xf numFmtId="0" fontId="4" fillId="0" borderId="0" xfId="0" applyFont="1" applyAlignment="1">
      <alignment horizontal="left" vertical="center" indent="1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0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tabSelected="1" topLeftCell="A35" zoomScale="88" zoomScaleNormal="88" workbookViewId="0">
      <selection activeCell="F37" sqref="F37"/>
    </sheetView>
  </sheetViews>
  <sheetFormatPr defaultRowHeight="15" x14ac:dyDescent="0.25"/>
  <cols>
    <col min="2" max="2" width="57.7109375" customWidth="1"/>
    <col min="5" max="5" width="11.7109375" customWidth="1"/>
    <col min="6" max="6" width="15.42578125" customWidth="1"/>
    <col min="9" max="9" width="14.140625" customWidth="1"/>
    <col min="11" max="11" width="12" bestFit="1" customWidth="1"/>
  </cols>
  <sheetData>
    <row r="2" spans="1:9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18.75" x14ac:dyDescent="0.25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9" ht="15.75" x14ac:dyDescent="0.25">
      <c r="A5" s="4"/>
      <c r="B5" s="5"/>
      <c r="C5" s="5"/>
      <c r="D5" s="5"/>
      <c r="E5" s="5"/>
      <c r="F5" s="6"/>
      <c r="G5" s="5"/>
      <c r="H5" s="5"/>
      <c r="I5" s="5"/>
    </row>
    <row r="6" spans="1:9" ht="18.75" x14ac:dyDescent="0.25">
      <c r="A6" s="7" t="s">
        <v>2</v>
      </c>
      <c r="B6" s="7"/>
      <c r="C6" s="7"/>
      <c r="D6" s="7"/>
      <c r="E6" s="7"/>
      <c r="F6" s="7"/>
      <c r="G6" s="7"/>
      <c r="H6" s="7"/>
      <c r="I6" s="7"/>
    </row>
    <row r="7" spans="1:9" ht="59.25" customHeight="1" x14ac:dyDescent="0.25">
      <c r="A7" s="8" t="s">
        <v>3</v>
      </c>
      <c r="B7" s="8"/>
      <c r="C7" s="8"/>
      <c r="D7" s="8"/>
      <c r="E7" s="8"/>
      <c r="F7" s="8"/>
      <c r="G7" s="8"/>
      <c r="H7" s="8"/>
      <c r="I7" s="8"/>
    </row>
    <row r="8" spans="1:9" ht="18.75" x14ac:dyDescent="0.25">
      <c r="A8" s="9" t="s">
        <v>4</v>
      </c>
      <c r="B8" s="9"/>
      <c r="C8" s="9"/>
      <c r="D8" s="9"/>
      <c r="E8" s="9"/>
      <c r="F8" s="9"/>
      <c r="G8" s="9"/>
      <c r="H8" s="9"/>
      <c r="I8" s="9"/>
    </row>
    <row r="9" spans="1:9" ht="18.75" x14ac:dyDescent="0.25">
      <c r="A9" s="10" t="s">
        <v>5</v>
      </c>
      <c r="B9" s="10" t="s">
        <v>6</v>
      </c>
      <c r="C9" s="10" t="s">
        <v>7</v>
      </c>
      <c r="D9" s="10" t="s">
        <v>8</v>
      </c>
      <c r="E9" s="10" t="s">
        <v>9</v>
      </c>
      <c r="F9" s="11" t="s">
        <v>10</v>
      </c>
      <c r="G9" s="10" t="s">
        <v>11</v>
      </c>
      <c r="H9" s="10"/>
      <c r="I9" s="10"/>
    </row>
    <row r="10" spans="1:9" ht="150" x14ac:dyDescent="0.25">
      <c r="A10" s="10"/>
      <c r="B10" s="10"/>
      <c r="C10" s="10"/>
      <c r="D10" s="10"/>
      <c r="E10" s="10"/>
      <c r="F10" s="11"/>
      <c r="G10" s="12" t="s">
        <v>12</v>
      </c>
      <c r="H10" s="12" t="s">
        <v>13</v>
      </c>
      <c r="I10" s="12" t="s">
        <v>14</v>
      </c>
    </row>
    <row r="11" spans="1:9" ht="42" customHeight="1" x14ac:dyDescent="0.25">
      <c r="A11" s="13">
        <v>1</v>
      </c>
      <c r="B11" s="14" t="s">
        <v>15</v>
      </c>
      <c r="C11" s="15"/>
      <c r="D11" s="15"/>
      <c r="E11" s="15"/>
      <c r="F11" s="16">
        <f>F12+F17+F18+F19+F21+F22+F20</f>
        <v>5152662</v>
      </c>
      <c r="G11" s="15"/>
      <c r="H11" s="15"/>
      <c r="I11" s="14">
        <f>F11</f>
        <v>5152662</v>
      </c>
    </row>
    <row r="12" spans="1:9" ht="51.75" customHeight="1" x14ac:dyDescent="0.25">
      <c r="A12" s="15" t="s">
        <v>16</v>
      </c>
      <c r="B12" s="14" t="s">
        <v>17</v>
      </c>
      <c r="C12" s="15"/>
      <c r="D12" s="15"/>
      <c r="E12" s="15"/>
      <c r="F12" s="16">
        <f>SUM(F13:F16)</f>
        <v>3240000</v>
      </c>
      <c r="G12" s="15"/>
      <c r="H12" s="15"/>
      <c r="I12" s="14">
        <f>I13+I14+I15+I16</f>
        <v>3240000</v>
      </c>
    </row>
    <row r="13" spans="1:9" ht="15.75" x14ac:dyDescent="0.25">
      <c r="A13" s="15" t="s">
        <v>18</v>
      </c>
      <c r="B13" s="15" t="s">
        <v>19</v>
      </c>
      <c r="C13" s="15" t="s">
        <v>20</v>
      </c>
      <c r="D13" s="15">
        <v>9</v>
      </c>
      <c r="E13" s="15">
        <v>90000</v>
      </c>
      <c r="F13" s="17">
        <f>D13*E13</f>
        <v>810000</v>
      </c>
      <c r="G13" s="15"/>
      <c r="H13" s="15"/>
      <c r="I13" s="15">
        <f t="shared" ref="I13:I38" si="0">F13</f>
        <v>810000</v>
      </c>
    </row>
    <row r="14" spans="1:9" ht="15.75" x14ac:dyDescent="0.25">
      <c r="A14" s="15" t="s">
        <v>21</v>
      </c>
      <c r="B14" s="15" t="s">
        <v>22</v>
      </c>
      <c r="C14" s="15" t="s">
        <v>20</v>
      </c>
      <c r="D14" s="15">
        <v>9</v>
      </c>
      <c r="E14" s="15">
        <v>90000</v>
      </c>
      <c r="F14" s="17">
        <f t="shared" ref="F14:F16" si="1">D14*E14</f>
        <v>810000</v>
      </c>
      <c r="G14" s="18"/>
      <c r="H14" s="15"/>
      <c r="I14" s="15">
        <f t="shared" si="0"/>
        <v>810000</v>
      </c>
    </row>
    <row r="15" spans="1:9" ht="15.75" x14ac:dyDescent="0.25">
      <c r="A15" s="15" t="s">
        <v>23</v>
      </c>
      <c r="B15" s="15" t="s">
        <v>24</v>
      </c>
      <c r="C15" s="15" t="s">
        <v>20</v>
      </c>
      <c r="D15" s="15">
        <v>9</v>
      </c>
      <c r="E15" s="15">
        <v>90000</v>
      </c>
      <c r="F15" s="17">
        <f t="shared" si="1"/>
        <v>810000</v>
      </c>
      <c r="G15" s="15"/>
      <c r="H15" s="15"/>
      <c r="I15" s="15">
        <f t="shared" si="0"/>
        <v>810000</v>
      </c>
    </row>
    <row r="16" spans="1:9" ht="34.5" customHeight="1" x14ac:dyDescent="0.25">
      <c r="A16" s="15" t="s">
        <v>25</v>
      </c>
      <c r="B16" s="15" t="s">
        <v>26</v>
      </c>
      <c r="C16" s="15" t="s">
        <v>20</v>
      </c>
      <c r="D16" s="15">
        <v>9</v>
      </c>
      <c r="E16" s="15">
        <v>90000</v>
      </c>
      <c r="F16" s="17">
        <f t="shared" si="1"/>
        <v>810000</v>
      </c>
      <c r="G16" s="15"/>
      <c r="H16" s="15"/>
      <c r="I16" s="15">
        <f t="shared" si="0"/>
        <v>810000</v>
      </c>
    </row>
    <row r="17" spans="1:9" ht="42" customHeight="1" x14ac:dyDescent="0.25">
      <c r="A17" s="15">
        <v>2</v>
      </c>
      <c r="B17" s="14" t="s">
        <v>27</v>
      </c>
      <c r="C17" s="15" t="s">
        <v>20</v>
      </c>
      <c r="D17" s="15">
        <v>9</v>
      </c>
      <c r="E17" s="19">
        <v>24911</v>
      </c>
      <c r="F17" s="16">
        <f>D17*E17</f>
        <v>224199</v>
      </c>
      <c r="G17" s="15"/>
      <c r="H17" s="15"/>
      <c r="I17" s="14">
        <f t="shared" si="0"/>
        <v>224199</v>
      </c>
    </row>
    <row r="18" spans="1:9" ht="64.5" customHeight="1" x14ac:dyDescent="0.25">
      <c r="A18" s="15">
        <v>3</v>
      </c>
      <c r="B18" s="14" t="s">
        <v>28</v>
      </c>
      <c r="C18" s="15" t="s">
        <v>20</v>
      </c>
      <c r="D18" s="15">
        <v>9</v>
      </c>
      <c r="E18" s="15">
        <v>10800</v>
      </c>
      <c r="F18" s="16">
        <f>D18*E18</f>
        <v>97200</v>
      </c>
      <c r="G18" s="15"/>
      <c r="H18" s="15"/>
      <c r="I18" s="14">
        <f t="shared" si="0"/>
        <v>97200</v>
      </c>
    </row>
    <row r="19" spans="1:9" ht="15.75" x14ac:dyDescent="0.25">
      <c r="A19" s="15">
        <v>4</v>
      </c>
      <c r="B19" s="14" t="s">
        <v>29</v>
      </c>
      <c r="C19" s="15" t="s">
        <v>20</v>
      </c>
      <c r="D19" s="15">
        <v>9</v>
      </c>
      <c r="E19" s="15"/>
      <c r="F19" s="16">
        <v>40015</v>
      </c>
      <c r="G19" s="15"/>
      <c r="H19" s="15"/>
      <c r="I19" s="14">
        <f t="shared" si="0"/>
        <v>40015</v>
      </c>
    </row>
    <row r="20" spans="1:9" ht="42" customHeight="1" x14ac:dyDescent="0.25">
      <c r="A20" s="15">
        <v>5</v>
      </c>
      <c r="B20" s="14" t="s">
        <v>30</v>
      </c>
      <c r="C20" s="15" t="s">
        <v>31</v>
      </c>
      <c r="D20" s="15">
        <v>1</v>
      </c>
      <c r="E20" s="15">
        <v>136248</v>
      </c>
      <c r="F20" s="16">
        <f>D20*E20</f>
        <v>136248</v>
      </c>
      <c r="G20" s="15"/>
      <c r="H20" s="15"/>
      <c r="I20" s="14">
        <f t="shared" si="0"/>
        <v>136248</v>
      </c>
    </row>
    <row r="21" spans="1:9" ht="64.5" customHeight="1" x14ac:dyDescent="0.25">
      <c r="A21" s="15">
        <v>6</v>
      </c>
      <c r="B21" s="20" t="s">
        <v>32</v>
      </c>
      <c r="C21" s="21" t="s">
        <v>20</v>
      </c>
      <c r="D21" s="22">
        <v>9</v>
      </c>
      <c r="E21" s="22">
        <v>135000</v>
      </c>
      <c r="F21" s="23">
        <f>D21*E21</f>
        <v>1215000</v>
      </c>
      <c r="G21" s="15"/>
      <c r="H21" s="15"/>
      <c r="I21" s="14">
        <f t="shared" si="0"/>
        <v>1215000</v>
      </c>
    </row>
    <row r="22" spans="1:9" ht="35.25" customHeight="1" x14ac:dyDescent="0.25">
      <c r="A22" s="15">
        <v>7</v>
      </c>
      <c r="B22" s="14" t="s">
        <v>33</v>
      </c>
      <c r="C22" s="15"/>
      <c r="D22" s="15"/>
      <c r="E22" s="15"/>
      <c r="F22" s="16">
        <f>F23</f>
        <v>200000</v>
      </c>
      <c r="G22" s="15"/>
      <c r="H22" s="15"/>
      <c r="I22" s="14">
        <f t="shared" si="0"/>
        <v>200000</v>
      </c>
    </row>
    <row r="23" spans="1:9" ht="35.25" customHeight="1" x14ac:dyDescent="0.25">
      <c r="A23" s="15"/>
      <c r="B23" s="21" t="s">
        <v>34</v>
      </c>
      <c r="C23" s="15" t="s">
        <v>31</v>
      </c>
      <c r="D23" s="22">
        <v>1</v>
      </c>
      <c r="E23" s="22">
        <v>200000</v>
      </c>
      <c r="F23" s="24">
        <f>D23*E23</f>
        <v>200000</v>
      </c>
      <c r="G23" s="15"/>
      <c r="H23" s="15"/>
      <c r="I23" s="15">
        <f t="shared" si="0"/>
        <v>200000</v>
      </c>
    </row>
    <row r="24" spans="1:9" ht="45.75" customHeight="1" x14ac:dyDescent="0.25">
      <c r="A24" s="13">
        <v>2</v>
      </c>
      <c r="B24" s="14" t="s">
        <v>35</v>
      </c>
      <c r="C24" s="15"/>
      <c r="D24" s="15"/>
      <c r="E24" s="15"/>
      <c r="F24" s="16">
        <f>F25</f>
        <v>540000</v>
      </c>
      <c r="G24" s="15"/>
      <c r="H24" s="15"/>
      <c r="I24" s="25">
        <f>F24</f>
        <v>540000</v>
      </c>
    </row>
    <row r="25" spans="1:9" ht="58.5" customHeight="1" x14ac:dyDescent="0.25">
      <c r="A25" s="13"/>
      <c r="B25" s="21" t="s">
        <v>36</v>
      </c>
      <c r="C25" s="21" t="s">
        <v>37</v>
      </c>
      <c r="D25" s="22">
        <v>2</v>
      </c>
      <c r="E25" s="22">
        <v>270000</v>
      </c>
      <c r="F25" s="26">
        <f>D25*E25</f>
        <v>540000</v>
      </c>
      <c r="G25" s="15"/>
      <c r="H25" s="15"/>
      <c r="I25" s="25">
        <f>F25</f>
        <v>540000</v>
      </c>
    </row>
    <row r="26" spans="1:9" ht="15.75" x14ac:dyDescent="0.25">
      <c r="A26" s="13">
        <v>3</v>
      </c>
      <c r="B26" s="14" t="s">
        <v>38</v>
      </c>
      <c r="C26" s="15"/>
      <c r="D26" s="15"/>
      <c r="E26" s="15"/>
      <c r="F26" s="16">
        <f>F27+F33+F38+F37+F35+F36</f>
        <v>22454338</v>
      </c>
      <c r="G26" s="15"/>
      <c r="H26" s="15"/>
      <c r="I26" s="16">
        <f>F26</f>
        <v>22454338</v>
      </c>
    </row>
    <row r="27" spans="1:9" ht="43.5" customHeight="1" x14ac:dyDescent="0.25">
      <c r="A27" s="15" t="s">
        <v>39</v>
      </c>
      <c r="B27" s="15" t="s">
        <v>40</v>
      </c>
      <c r="C27" s="15"/>
      <c r="D27" s="15"/>
      <c r="E27" s="19"/>
      <c r="F27" s="17">
        <f>F29+F31+F30</f>
        <v>11140000</v>
      </c>
      <c r="G27" s="15"/>
      <c r="H27" s="15"/>
      <c r="I27" s="17">
        <f>F27</f>
        <v>11140000</v>
      </c>
    </row>
    <row r="28" spans="1:9" ht="128.25" customHeight="1" x14ac:dyDescent="0.25">
      <c r="A28" s="15"/>
      <c r="B28" s="14" t="s">
        <v>41</v>
      </c>
      <c r="C28" s="15"/>
      <c r="D28" s="15"/>
      <c r="E28" s="19"/>
      <c r="F28" s="17"/>
      <c r="G28" s="15"/>
      <c r="H28" s="15"/>
      <c r="I28" s="17"/>
    </row>
    <row r="29" spans="1:9" ht="61.5" customHeight="1" x14ac:dyDescent="0.25">
      <c r="A29" s="15" t="s">
        <v>42</v>
      </c>
      <c r="B29" s="15" t="s">
        <v>43</v>
      </c>
      <c r="C29" s="15" t="s">
        <v>20</v>
      </c>
      <c r="D29" s="15">
        <v>8</v>
      </c>
      <c r="E29" s="15">
        <v>1190000</v>
      </c>
      <c r="F29" s="17">
        <f t="shared" ref="F29:F38" si="2">D29*E29</f>
        <v>9520000</v>
      </c>
      <c r="G29" s="15"/>
      <c r="H29" s="15"/>
      <c r="I29" s="15">
        <f t="shared" si="0"/>
        <v>9520000</v>
      </c>
    </row>
    <row r="30" spans="1:9" ht="15.75" x14ac:dyDescent="0.25">
      <c r="A30" s="15" t="s">
        <v>44</v>
      </c>
      <c r="B30" s="15" t="s">
        <v>45</v>
      </c>
      <c r="C30" s="15" t="s">
        <v>20</v>
      </c>
      <c r="D30" s="15">
        <v>9</v>
      </c>
      <c r="E30" s="22">
        <v>90000</v>
      </c>
      <c r="F30" s="17">
        <f>D30*E30</f>
        <v>810000</v>
      </c>
      <c r="G30" s="15"/>
      <c r="H30" s="15"/>
      <c r="I30" s="27">
        <f>F30</f>
        <v>810000</v>
      </c>
    </row>
    <row r="31" spans="1:9" ht="15.75" x14ac:dyDescent="0.25">
      <c r="A31" s="15" t="s">
        <v>46</v>
      </c>
      <c r="B31" s="15" t="s">
        <v>47</v>
      </c>
      <c r="C31" s="15" t="s">
        <v>20</v>
      </c>
      <c r="D31" s="15">
        <v>9</v>
      </c>
      <c r="E31" s="28">
        <v>90000</v>
      </c>
      <c r="F31" s="17">
        <f t="shared" si="2"/>
        <v>810000</v>
      </c>
      <c r="G31" s="15"/>
      <c r="H31" s="15"/>
      <c r="I31" s="27">
        <f>F31</f>
        <v>810000</v>
      </c>
    </row>
    <row r="32" spans="1:9" ht="126" x14ac:dyDescent="0.25">
      <c r="A32" s="15"/>
      <c r="B32" s="14" t="s">
        <v>48</v>
      </c>
      <c r="C32" s="15"/>
      <c r="D32" s="15"/>
      <c r="E32" s="19"/>
      <c r="F32" s="17"/>
      <c r="G32" s="15"/>
      <c r="H32" s="15"/>
      <c r="I32" s="27"/>
    </row>
    <row r="33" spans="1:11" ht="75.75" customHeight="1" x14ac:dyDescent="0.25">
      <c r="A33" s="15" t="s">
        <v>44</v>
      </c>
      <c r="B33" s="15" t="s">
        <v>49</v>
      </c>
      <c r="C33" s="15" t="s">
        <v>50</v>
      </c>
      <c r="D33" s="15">
        <v>30</v>
      </c>
      <c r="E33" s="17">
        <v>300000</v>
      </c>
      <c r="F33" s="17">
        <f t="shared" si="2"/>
        <v>9000000</v>
      </c>
      <c r="G33" s="15"/>
      <c r="H33" s="15"/>
      <c r="I33" s="15">
        <f t="shared" si="0"/>
        <v>9000000</v>
      </c>
    </row>
    <row r="34" spans="1:11" ht="129.75" customHeight="1" x14ac:dyDescent="0.25">
      <c r="A34" s="15"/>
      <c r="B34" s="14" t="s">
        <v>51</v>
      </c>
      <c r="C34" s="29"/>
      <c r="D34" s="15"/>
      <c r="E34" s="17"/>
      <c r="F34" s="17"/>
      <c r="G34" s="15"/>
      <c r="H34" s="15"/>
      <c r="I34" s="15"/>
    </row>
    <row r="35" spans="1:11" ht="74.25" customHeight="1" x14ac:dyDescent="0.25">
      <c r="A35" s="15" t="s">
        <v>52</v>
      </c>
      <c r="B35" s="30" t="s">
        <v>53</v>
      </c>
      <c r="C35" s="29" t="s">
        <v>31</v>
      </c>
      <c r="D35" s="15">
        <v>8</v>
      </c>
      <c r="E35" s="19">
        <v>120000</v>
      </c>
      <c r="F35" s="17">
        <f t="shared" si="2"/>
        <v>960000</v>
      </c>
      <c r="G35" s="15"/>
      <c r="H35" s="15"/>
      <c r="I35" s="27">
        <f>F35</f>
        <v>960000</v>
      </c>
    </row>
    <row r="36" spans="1:11" ht="46.5" customHeight="1" x14ac:dyDescent="0.25">
      <c r="A36" s="15" t="s">
        <v>54</v>
      </c>
      <c r="B36" s="31" t="s">
        <v>55</v>
      </c>
      <c r="C36" s="29" t="s">
        <v>31</v>
      </c>
      <c r="D36" s="15">
        <v>8</v>
      </c>
      <c r="E36" s="28">
        <v>105000</v>
      </c>
      <c r="F36" s="17">
        <f>E36*D36</f>
        <v>840000</v>
      </c>
      <c r="G36" s="15"/>
      <c r="H36" s="15"/>
      <c r="I36" s="27">
        <f>F36</f>
        <v>840000</v>
      </c>
    </row>
    <row r="37" spans="1:11" ht="56.25" customHeight="1" x14ac:dyDescent="0.25">
      <c r="A37" s="15" t="s">
        <v>56</v>
      </c>
      <c r="B37" s="32" t="s">
        <v>57</v>
      </c>
      <c r="C37" s="15" t="s">
        <v>20</v>
      </c>
      <c r="D37" s="15">
        <v>9</v>
      </c>
      <c r="E37" s="28">
        <v>15000</v>
      </c>
      <c r="F37" s="33">
        <f t="shared" si="2"/>
        <v>135000</v>
      </c>
      <c r="G37" s="15"/>
      <c r="H37" s="15"/>
      <c r="I37" s="27">
        <f>F37</f>
        <v>135000</v>
      </c>
    </row>
    <row r="38" spans="1:11" ht="34.5" customHeight="1" x14ac:dyDescent="0.25">
      <c r="A38" s="15" t="s">
        <v>58</v>
      </c>
      <c r="B38" s="15" t="s">
        <v>59</v>
      </c>
      <c r="C38" s="15" t="s">
        <v>37</v>
      </c>
      <c r="D38" s="15">
        <v>17</v>
      </c>
      <c r="E38" s="22">
        <v>22314</v>
      </c>
      <c r="F38" s="33">
        <f t="shared" si="2"/>
        <v>379338</v>
      </c>
      <c r="G38" s="15"/>
      <c r="H38" s="15"/>
      <c r="I38" s="15">
        <f t="shared" si="0"/>
        <v>379338</v>
      </c>
    </row>
    <row r="39" spans="1:11" ht="15.75" x14ac:dyDescent="0.25">
      <c r="A39" s="15"/>
      <c r="B39" s="15" t="s">
        <v>60</v>
      </c>
      <c r="C39" s="15"/>
      <c r="D39" s="15"/>
      <c r="E39" s="15"/>
      <c r="F39" s="16">
        <f>F12+F17+F18+F19+F20+F21+F22+F24+F26</f>
        <v>28147000</v>
      </c>
      <c r="G39" s="15"/>
      <c r="H39" s="15"/>
      <c r="I39" s="34">
        <f>I12+I17+I18+I19+I20+I21+I22+I24+I26</f>
        <v>28147000</v>
      </c>
      <c r="K39" s="35"/>
    </row>
    <row r="40" spans="1:11" ht="15.75" x14ac:dyDescent="0.25">
      <c r="A40" s="36" t="s">
        <v>61</v>
      </c>
      <c r="B40" s="36"/>
      <c r="C40" s="36"/>
      <c r="D40" s="36"/>
      <c r="E40" s="36"/>
      <c r="F40" s="36"/>
      <c r="G40" s="36"/>
      <c r="H40" s="36"/>
      <c r="I40" s="36"/>
    </row>
    <row r="41" spans="1:11" ht="18.75" x14ac:dyDescent="0.3">
      <c r="A41" s="37" t="s">
        <v>62</v>
      </c>
      <c r="B41" s="37"/>
      <c r="C41" s="37"/>
      <c r="D41" s="37"/>
      <c r="E41" s="37"/>
      <c r="F41" s="37"/>
      <c r="G41" s="37"/>
      <c r="H41" s="37"/>
      <c r="I41" s="37"/>
      <c r="K41" s="38">
        <f>28147000-I39</f>
        <v>0</v>
      </c>
    </row>
    <row r="42" spans="1:11" ht="15.75" x14ac:dyDescent="0.25">
      <c r="A42" s="39"/>
      <c r="B42" s="5"/>
      <c r="C42" s="5"/>
      <c r="D42" s="5"/>
      <c r="E42" s="5"/>
      <c r="F42" s="6"/>
      <c r="G42" s="5"/>
      <c r="H42" s="5"/>
      <c r="I42" s="5"/>
    </row>
    <row r="43" spans="1:11" ht="15.75" x14ac:dyDescent="0.25">
      <c r="A43" s="40" t="s">
        <v>63</v>
      </c>
      <c r="B43" s="40"/>
      <c r="C43" s="40"/>
      <c r="D43" s="40"/>
      <c r="E43" s="40"/>
      <c r="F43" s="40"/>
      <c r="G43" s="40"/>
      <c r="H43" s="40"/>
      <c r="I43" s="40"/>
    </row>
    <row r="44" spans="1:11" ht="78.75" x14ac:dyDescent="0.25">
      <c r="A44" s="41" t="s">
        <v>64</v>
      </c>
      <c r="B44" s="5"/>
      <c r="C44" s="5"/>
      <c r="D44" s="5"/>
      <c r="E44" s="5"/>
      <c r="F44" s="6"/>
      <c r="G44" s="5"/>
      <c r="H44" s="5"/>
      <c r="I44" s="5"/>
    </row>
    <row r="45" spans="1:11" ht="15.75" x14ac:dyDescent="0.25">
      <c r="A45" s="37" t="s">
        <v>65</v>
      </c>
      <c r="B45" s="37"/>
      <c r="C45" s="37"/>
      <c r="D45" s="37"/>
      <c r="E45" s="37"/>
      <c r="F45" s="37"/>
      <c r="G45" s="37"/>
      <c r="H45" s="37"/>
      <c r="I45" s="37"/>
    </row>
    <row r="46" spans="1:11" ht="15.75" x14ac:dyDescent="0.25">
      <c r="A46" s="37" t="s">
        <v>66</v>
      </c>
      <c r="B46" s="37"/>
      <c r="C46" s="37"/>
      <c r="D46" s="37"/>
      <c r="E46" s="37"/>
      <c r="F46" s="37"/>
      <c r="G46" s="37"/>
      <c r="H46" s="37"/>
      <c r="I46" s="37"/>
    </row>
    <row r="47" spans="1:11" ht="15.75" x14ac:dyDescent="0.25">
      <c r="A47" s="37" t="s">
        <v>67</v>
      </c>
      <c r="B47" s="37"/>
      <c r="C47" s="37"/>
      <c r="D47" s="37"/>
      <c r="E47" s="37"/>
      <c r="F47" s="37"/>
      <c r="G47" s="37"/>
      <c r="H47" s="37"/>
      <c r="I47" s="37"/>
    </row>
    <row r="48" spans="1:11" ht="15.75" x14ac:dyDescent="0.25">
      <c r="A48" s="42"/>
      <c r="B48" s="5"/>
      <c r="C48" s="5"/>
      <c r="D48" s="5"/>
      <c r="E48" s="5"/>
      <c r="F48" s="6"/>
      <c r="G48" s="5"/>
      <c r="H48" s="5"/>
      <c r="I48" s="5"/>
    </row>
    <row r="49" spans="1:9" ht="15.75" x14ac:dyDescent="0.25">
      <c r="A49" s="42" t="s">
        <v>68</v>
      </c>
      <c r="B49" s="5"/>
      <c r="C49" s="5"/>
      <c r="D49" s="5"/>
      <c r="E49" s="5"/>
      <c r="F49" s="6"/>
      <c r="G49" s="5"/>
      <c r="H49" s="5"/>
      <c r="I49" s="5"/>
    </row>
    <row r="50" spans="1:9" ht="15.75" x14ac:dyDescent="0.25">
      <c r="A50" s="42" t="s">
        <v>69</v>
      </c>
      <c r="B50" s="5"/>
      <c r="C50" s="5"/>
      <c r="D50" s="5"/>
      <c r="E50" s="5"/>
      <c r="F50" s="6"/>
      <c r="G50" s="5"/>
      <c r="H50" s="5"/>
      <c r="I50" s="5"/>
    </row>
    <row r="51" spans="1:9" ht="15.75" x14ac:dyDescent="0.25">
      <c r="A51" s="42"/>
      <c r="B51" s="5"/>
      <c r="C51" s="5"/>
      <c r="D51" s="5"/>
      <c r="E51" s="5"/>
      <c r="F51" s="6"/>
      <c r="G51" s="5"/>
      <c r="H51" s="5"/>
      <c r="I51" s="5"/>
    </row>
    <row r="52" spans="1:9" ht="15.75" x14ac:dyDescent="0.25">
      <c r="A52" s="42" t="s">
        <v>70</v>
      </c>
      <c r="B52" s="5"/>
      <c r="C52" s="5"/>
      <c r="D52" s="5"/>
      <c r="E52" s="5"/>
      <c r="F52" s="6"/>
      <c r="G52" s="5"/>
      <c r="H52" s="5"/>
      <c r="I52" s="5"/>
    </row>
    <row r="53" spans="1:9" ht="15.75" x14ac:dyDescent="0.25">
      <c r="A53" s="43"/>
      <c r="B53" s="5"/>
      <c r="C53" s="5"/>
      <c r="D53" s="5"/>
      <c r="E53" s="5"/>
      <c r="F53" s="6"/>
      <c r="G53" s="5"/>
      <c r="H53" s="5"/>
      <c r="I53" s="5"/>
    </row>
    <row r="54" spans="1:9" ht="15.75" x14ac:dyDescent="0.25">
      <c r="A54" s="42" t="s">
        <v>71</v>
      </c>
      <c r="B54" s="5"/>
      <c r="C54" s="5"/>
      <c r="D54" s="5"/>
      <c r="E54" s="5"/>
      <c r="F54" s="6"/>
      <c r="G54" s="5"/>
      <c r="H54" s="5"/>
      <c r="I54" s="5"/>
    </row>
    <row r="55" spans="1:9" ht="15.75" x14ac:dyDescent="0.25">
      <c r="A55" s="42"/>
      <c r="B55" s="5"/>
      <c r="C55" s="5"/>
      <c r="D55" s="5"/>
      <c r="E55" s="5"/>
      <c r="F55" s="6"/>
      <c r="G55" s="5"/>
      <c r="H55" s="5"/>
      <c r="I55" s="5"/>
    </row>
    <row r="56" spans="1:9" ht="15.75" x14ac:dyDescent="0.25">
      <c r="A56" s="42" t="s">
        <v>72</v>
      </c>
      <c r="B56" s="5"/>
      <c r="C56" s="5"/>
      <c r="D56" s="5"/>
      <c r="E56" s="5"/>
      <c r="F56" s="6"/>
      <c r="G56" s="5"/>
      <c r="H56" s="5"/>
      <c r="I56" s="5"/>
    </row>
    <row r="57" spans="1:9" ht="15.75" x14ac:dyDescent="0.25">
      <c r="A57" s="42"/>
      <c r="B57" s="5"/>
      <c r="C57" s="5"/>
      <c r="D57" s="5"/>
      <c r="E57" s="5"/>
      <c r="F57" s="6"/>
      <c r="G57" s="5"/>
      <c r="H57" s="5"/>
      <c r="I57" s="5"/>
    </row>
    <row r="58" spans="1:9" ht="15.75" x14ac:dyDescent="0.25">
      <c r="A58" s="42" t="s">
        <v>73</v>
      </c>
      <c r="B58" s="5"/>
      <c r="C58" s="5"/>
      <c r="D58" s="5"/>
      <c r="E58" s="5"/>
      <c r="F58" s="6"/>
      <c r="G58" s="5"/>
      <c r="H58" s="5"/>
      <c r="I58" s="5"/>
    </row>
    <row r="59" spans="1:9" ht="15.75" x14ac:dyDescent="0.25">
      <c r="A59" s="42" t="s">
        <v>69</v>
      </c>
      <c r="B59" s="5"/>
      <c r="C59" s="5"/>
      <c r="D59" s="5"/>
      <c r="E59" s="5"/>
      <c r="F59" s="6"/>
      <c r="G59" s="5"/>
      <c r="H59" s="5"/>
      <c r="I59" s="5"/>
    </row>
    <row r="60" spans="1:9" ht="15.75" x14ac:dyDescent="0.25">
      <c r="A60" s="42"/>
      <c r="B60" s="5"/>
      <c r="C60" s="5"/>
      <c r="D60" s="5"/>
      <c r="E60" s="5"/>
      <c r="F60" s="6"/>
      <c r="G60" s="5"/>
      <c r="H60" s="5"/>
      <c r="I60" s="5"/>
    </row>
    <row r="61" spans="1:9" ht="15.75" x14ac:dyDescent="0.25">
      <c r="A61" s="42" t="s">
        <v>74</v>
      </c>
      <c r="B61" s="5"/>
      <c r="C61" s="5"/>
      <c r="D61" s="5"/>
      <c r="E61" s="5"/>
      <c r="F61" s="6"/>
      <c r="G61" s="5"/>
      <c r="H61" s="5"/>
      <c r="I61" s="5"/>
    </row>
    <row r="62" spans="1:9" x14ac:dyDescent="0.25">
      <c r="A62" s="44"/>
      <c r="B62" s="5"/>
      <c r="C62" s="5"/>
      <c r="D62" s="5"/>
      <c r="E62" s="5"/>
      <c r="F62" s="6"/>
      <c r="G62" s="5"/>
      <c r="H62" s="5"/>
      <c r="I62" s="5"/>
    </row>
  </sheetData>
  <mergeCells count="18">
    <mergeCell ref="A46:I46"/>
    <mergeCell ref="A47:I47"/>
    <mergeCell ref="F9:F10"/>
    <mergeCell ref="G9:I9"/>
    <mergeCell ref="A40:I40"/>
    <mergeCell ref="A41:I41"/>
    <mergeCell ref="A43:I43"/>
    <mergeCell ref="A45:I45"/>
    <mergeCell ref="A2:I2"/>
    <mergeCell ref="A4:I4"/>
    <mergeCell ref="A6:I6"/>
    <mergeCell ref="A7:I7"/>
    <mergeCell ref="A8:I8"/>
    <mergeCell ref="A9:A10"/>
    <mergeCell ref="B9:B10"/>
    <mergeCell ref="C9:C10"/>
    <mergeCell ref="D9:D10"/>
    <mergeCell ref="E9:E10"/>
  </mergeCells>
  <pageMargins left="0" right="0" top="0" bottom="0" header="0" footer="0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Исправленая смета 22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2022-10-19T05:11:27Z</dcterms:created>
  <dcterms:modified xsi:type="dcterms:W3CDTF">2022-10-19T05:11:56Z</dcterms:modified>
</cp:coreProperties>
</file>