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c\Desktop\Новая папка (3)\ОФ Институт равных прав и равных возможностей Казахстана\"/>
    </mc:Choice>
  </mc:AlternateContent>
  <bookViews>
    <workbookView xWindow="0" yWindow="0" windowWidth="19200" windowHeight="78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Лист1!$A$1:$I$93</definedName>
  </definedNames>
  <calcPr calcId="181029"/>
</workbook>
</file>

<file path=xl/calcChain.xml><?xml version="1.0" encoding="utf-8"?>
<calcChain xmlns="http://schemas.openxmlformats.org/spreadsheetml/2006/main">
  <c r="F49" i="1" l="1"/>
  <c r="I49" i="1"/>
  <c r="F52" i="1"/>
  <c r="I52" i="1"/>
  <c r="F36" i="1"/>
  <c r="I36" i="1"/>
  <c r="F66" i="1"/>
  <c r="F35" i="1"/>
  <c r="F69" i="1"/>
  <c r="I69" i="1"/>
  <c r="F68" i="1"/>
  <c r="I68" i="1"/>
  <c r="F67" i="1"/>
  <c r="I67" i="1"/>
  <c r="F65" i="1"/>
  <c r="F64" i="1"/>
  <c r="I64" i="1"/>
  <c r="F63" i="1"/>
  <c r="F62" i="1"/>
  <c r="I62" i="1"/>
  <c r="F61" i="1"/>
  <c r="F60" i="1"/>
  <c r="I60" i="1"/>
  <c r="F59" i="1"/>
  <c r="I59" i="1"/>
  <c r="F58" i="1"/>
  <c r="I58" i="1"/>
  <c r="F57" i="1"/>
  <c r="F56" i="1"/>
  <c r="I56" i="1"/>
  <c r="I57" i="1"/>
  <c r="F54" i="1"/>
  <c r="I54" i="1"/>
  <c r="F55" i="1"/>
  <c r="I55" i="1"/>
  <c r="F53" i="1"/>
  <c r="I53" i="1"/>
  <c r="F51" i="1"/>
  <c r="F50" i="1"/>
  <c r="I50" i="1"/>
  <c r="I51" i="1"/>
  <c r="F45" i="1"/>
  <c r="I45" i="1"/>
  <c r="F44" i="1"/>
  <c r="F43" i="1"/>
  <c r="I43" i="1"/>
  <c r="F42" i="1"/>
  <c r="F41" i="1"/>
  <c r="I41" i="1"/>
  <c r="F40" i="1"/>
  <c r="I40" i="1"/>
  <c r="F39" i="1"/>
  <c r="I39" i="1"/>
  <c r="F38" i="1"/>
  <c r="F37" i="1"/>
  <c r="I37" i="1"/>
  <c r="F48" i="1"/>
  <c r="I48" i="1"/>
  <c r="F47" i="1"/>
  <c r="F46" i="1"/>
  <c r="I46" i="1"/>
  <c r="I47" i="1"/>
  <c r="F32" i="1"/>
  <c r="I32" i="1"/>
  <c r="F27" i="1"/>
  <c r="F26" i="1"/>
  <c r="F25" i="1"/>
  <c r="I25" i="1"/>
  <c r="F28" i="1"/>
  <c r="I28" i="1"/>
  <c r="F30" i="1"/>
  <c r="F29" i="1"/>
  <c r="I29" i="1"/>
  <c r="F31" i="1"/>
  <c r="I31" i="1"/>
  <c r="I35" i="1"/>
  <c r="F22" i="1"/>
  <c r="I22" i="1"/>
  <c r="F23" i="1"/>
  <c r="I23" i="1"/>
  <c r="F24" i="1"/>
  <c r="I24" i="1"/>
  <c r="F21" i="1"/>
  <c r="I21" i="1"/>
  <c r="F20" i="1"/>
  <c r="I20" i="1"/>
  <c r="F19" i="1"/>
  <c r="I19" i="1"/>
  <c r="F18" i="1"/>
  <c r="I18" i="1"/>
  <c r="F14" i="1"/>
  <c r="F15" i="1"/>
  <c r="I15" i="1"/>
  <c r="F16" i="1"/>
  <c r="I16" i="1"/>
  <c r="F17" i="1"/>
  <c r="I17" i="1"/>
  <c r="F13" i="1"/>
  <c r="F12" i="1"/>
  <c r="I63" i="1"/>
  <c r="I30" i="1"/>
  <c r="I65" i="1"/>
  <c r="I38" i="1"/>
  <c r="I44" i="1"/>
  <c r="I14" i="1"/>
  <c r="F11" i="1"/>
  <c r="I12" i="1"/>
  <c r="F34" i="1"/>
  <c r="I61" i="1"/>
  <c r="I13" i="1"/>
  <c r="I42" i="1"/>
  <c r="F33" i="1"/>
  <c r="I33" i="1"/>
  <c r="I34" i="1"/>
  <c r="F70" i="1"/>
  <c r="I11" i="1"/>
  <c r="I70" i="1"/>
</calcChain>
</file>

<file path=xl/sharedStrings.xml><?xml version="1.0" encoding="utf-8"?>
<sst xmlns="http://schemas.openxmlformats.org/spreadsheetml/2006/main" count="132" uniqueCount="88">
  <si>
    <t>№</t>
  </si>
  <si>
    <t>Статьи расходов*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</si>
  <si>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</si>
  <si>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</si>
  <si>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</si>
  <si>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</si>
  <si>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</si>
  <si>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</si>
  <si>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Другие источники софинансирования</t>
  </si>
  <si>
    <t>Средства гранта</t>
  </si>
  <si>
    <t>Административные затраты:</t>
  </si>
  <si>
    <t>1) заработная плата, в том числе:</t>
  </si>
  <si>
    <t>Руководитель</t>
  </si>
  <si>
    <t>месяц</t>
  </si>
  <si>
    <t>Бухгалтер</t>
  </si>
  <si>
    <t>Координатор проекта</t>
  </si>
  <si>
    <t>Smm-специалист</t>
  </si>
  <si>
    <t>Менеджер проекта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</si>
  <si>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</si>
  <si>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Канцелярские товары</t>
  </si>
  <si>
    <t>услуги</t>
  </si>
  <si>
    <t>Материально-техническое обеспечение</t>
  </si>
  <si>
    <t>Прямые расходы:</t>
  </si>
  <si>
    <r>
      <t xml:space="preserve">Мероприятие. </t>
    </r>
    <r>
      <rPr>
        <b/>
        <sz val="12"/>
        <color indexed="8"/>
        <rFont val="Times New Roman"/>
        <family val="1"/>
        <charset val="204"/>
      </rPr>
      <t>1. Формирование пула казахстанских экспертов из числа женщин-лидерок, представителей академического сообщества, женщин-политиков, женщин-бизнесменов для работы Республиканского проектного офиса.</t>
    </r>
  </si>
  <si>
    <r>
      <t xml:space="preserve">Мероприятие. </t>
    </r>
    <r>
      <rPr>
        <b/>
        <sz val="12"/>
        <color indexed="8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>Проведение экспертами РПО 4 фокус-групп с региональными лидерками (политиками, бизнесвомен, НПО и др.)</t>
    </r>
  </si>
  <si>
    <r>
      <t xml:space="preserve">Мероприятие. </t>
    </r>
    <r>
      <rPr>
        <b/>
        <sz val="12"/>
        <color indexed="8"/>
        <rFont val="Times New Roman"/>
        <family val="1"/>
        <charset val="204"/>
      </rPr>
      <t>5.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Формирование рекомендаций экспертами РПО по совершенствованию гендерной политики в РК</t>
    </r>
  </si>
  <si>
    <t>Услуги переводчика</t>
  </si>
  <si>
    <r>
      <t xml:space="preserve">Мероприятие. </t>
    </r>
    <r>
      <rPr>
        <b/>
        <sz val="12"/>
        <color indexed="8"/>
        <rFont val="Times New Roman"/>
        <family val="1"/>
        <charset val="204"/>
      </rPr>
      <t>7.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Презентация результатов анализа карты гендерных нужд на заседаниях 4 областных комиссий по делам женщин и семейно-демографической политике</t>
    </r>
    <r>
      <rPr>
        <sz val="12"/>
        <color indexed="8"/>
        <rFont val="Times New Roman"/>
        <family val="1"/>
        <charset val="204"/>
      </rPr>
      <t>.</t>
    </r>
  </si>
  <si>
    <r>
      <t xml:space="preserve">Мероприятие </t>
    </r>
    <r>
      <rPr>
        <b/>
        <sz val="12"/>
        <color indexed="8"/>
        <rFont val="Times New Roman"/>
        <family val="1"/>
        <charset val="204"/>
      </rPr>
      <t>8.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Подготовка обучающих видеоматериалов с участием экспертов РПО по вопросам гендерного равенства (5 видеороликов на казахском и русском языках)</t>
    </r>
  </si>
  <si>
    <t>Услуги режиссера</t>
  </si>
  <si>
    <t>Услуги сценариста</t>
  </si>
  <si>
    <t>Услуги инфографиста</t>
  </si>
  <si>
    <r>
      <t xml:space="preserve">Мероприятие </t>
    </r>
    <r>
      <rPr>
        <b/>
        <sz val="12"/>
        <color indexed="8"/>
        <rFont val="Times New Roman"/>
        <family val="1"/>
        <charset val="204"/>
      </rPr>
      <t>9.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Организация и проведение 5 семинаров-тренингов (онлайн и/или офлайн, в зависимости от эпидемиологической ситуации) в Атырауской, Алматинской, Павлодарской, Восточно-Казахстанской, Карагандинской областях с участием трудовых коллективов и квалифицированных тренеров, экспертов в области гендерных прав</t>
    </r>
  </si>
  <si>
    <t>Услуги дизайнера и типографии (сертификаты участникам)</t>
  </si>
  <si>
    <r>
      <t xml:space="preserve">Мероприятие </t>
    </r>
    <r>
      <rPr>
        <b/>
        <sz val="12"/>
        <color indexed="8"/>
        <rFont val="Times New Roman"/>
        <family val="1"/>
        <charset val="204"/>
      </rPr>
      <t>10.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Пилотирование Карты гендерных нужд в 3 регионах (регионы по согласованию с МИОР и НКДЖСДП при Президенте РК)</t>
    </r>
  </si>
  <si>
    <r>
      <t xml:space="preserve">Мероприятие </t>
    </r>
    <r>
      <rPr>
        <b/>
        <sz val="12"/>
        <color indexed="8"/>
        <rFont val="Times New Roman"/>
        <family val="1"/>
        <charset val="204"/>
      </rPr>
      <t>11.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Проведение информационной кампании в социальных сетях (Фейсбук, Инстаграм, Телеграм) на протяжении всего проекта, направленных на разъяснение гендерной политики и принимаемых мер по продвижению гендерного равенства</t>
    </r>
  </si>
  <si>
    <t>Услуги таргетинга</t>
  </si>
  <si>
    <r>
      <t xml:space="preserve">Мероприятие </t>
    </r>
    <r>
      <rPr>
        <b/>
        <sz val="12"/>
        <color indexed="8"/>
        <rFont val="Times New Roman"/>
        <family val="1"/>
        <charset val="204"/>
      </rPr>
      <t>12. Публикация информации о ходе проекта в казахстанских СМИ (более 500 тыс. человек информационного охвата) за счет размещения информации в социальных сетях</t>
    </r>
  </si>
  <si>
    <r>
      <t xml:space="preserve">Мероприятие </t>
    </r>
    <r>
      <rPr>
        <b/>
        <sz val="12"/>
        <color indexed="8"/>
        <rFont val="Times New Roman"/>
        <family val="1"/>
        <charset val="204"/>
      </rPr>
      <t>13.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Презентация результатов проекта Заказчику и общественности</t>
    </r>
  </si>
  <si>
    <t>Аренда помещения Пресс-центра в г. Алматы</t>
  </si>
  <si>
    <t>Итого:</t>
  </si>
  <si>
    <r>
      <t xml:space="preserve">Мероприятие. </t>
    </r>
    <r>
      <rPr>
        <b/>
        <sz val="12"/>
        <color indexed="8"/>
        <rFont val="Times New Roman"/>
        <family val="1"/>
        <charset val="204"/>
      </rPr>
      <t>6. Публикация результатов анализа карты гендерных нужд в виде инфографики.</t>
    </r>
  </si>
  <si>
    <t>Услуги социолога (составление гайда фокус-группы, проведение фокус-групп, транскрибирование фокус-групп, анализ результатов фокус-групп)</t>
  </si>
  <si>
    <t>принтер</t>
  </si>
  <si>
    <t>ноутбук</t>
  </si>
  <si>
    <t>съемные диски</t>
  </si>
  <si>
    <t>флешки</t>
  </si>
  <si>
    <t>шкаф</t>
  </si>
  <si>
    <t>штука</t>
  </si>
  <si>
    <t>Услуги  программиста</t>
  </si>
  <si>
    <t>Услуги  переводчика</t>
  </si>
  <si>
    <t>Услуги экспертов</t>
  </si>
  <si>
    <t>Услуги  тренеров</t>
  </si>
  <si>
    <t>Услуги  экспертов</t>
  </si>
  <si>
    <t xml:space="preserve">Почтовые расходы </t>
  </si>
  <si>
    <t>Коммунальные услуги и (или) эксплуатационные расходы</t>
  </si>
  <si>
    <t>Расходы на оплату услуг связи</t>
  </si>
  <si>
    <t>Банковские услуги</t>
  </si>
  <si>
    <t>Социальный налог и социальные отчисления</t>
  </si>
  <si>
    <t>Обязательное медицинское страхование ОСМС</t>
  </si>
  <si>
    <t>Услуги абонентской платы за видеоконференцсвязь ZOOM</t>
  </si>
  <si>
    <r>
      <t xml:space="preserve">С Приложением № </t>
    </r>
    <r>
      <rPr>
        <sz val="12"/>
        <color indexed="8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</si>
  <si>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</si>
  <si>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</si>
  <si>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</si>
  <si>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</si>
  <si>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</si>
  <si>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</si>
  <si>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</si>
  <si>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r>
      <t xml:space="preserve">______________  Ф.И.О </t>
    </r>
    <r>
      <rPr>
        <i/>
        <sz val="12"/>
        <color indexed="8"/>
        <rFont val="Times New Roman"/>
        <family val="1"/>
        <charset val="204"/>
      </rPr>
      <t>(при наличии)</t>
    </r>
  </si>
  <si>
    <t>Директор офиса экономики и финансов</t>
  </si>
  <si>
    <r>
      <t>______________  Ф.И.О</t>
    </r>
    <r>
      <rPr>
        <i/>
        <sz val="12"/>
        <color indexed="8"/>
        <rFont val="Times New Roman"/>
        <family val="1"/>
        <charset val="204"/>
      </rPr>
      <t xml:space="preserve"> (при наличии)</t>
    </r>
  </si>
  <si>
    <t xml:space="preserve">Менеджер проектного офиса по государственному </t>
  </si>
  <si>
    <r>
      <t xml:space="preserve">______________ Ф.И.О </t>
    </r>
    <r>
      <rPr>
        <i/>
        <sz val="12"/>
        <color indexed="8"/>
        <rFont val="Times New Roman"/>
        <family val="1"/>
        <charset val="204"/>
      </rPr>
      <t>(при наличии)</t>
    </r>
  </si>
  <si>
    <t xml:space="preserve"> Руководитель организации _________________ Ускембаева М.А.</t>
  </si>
  <si>
    <t>Приложение № 2 
к Договору о предоставлении гранта 
от «31» марта 2022 года №____</t>
  </si>
  <si>
    <t xml:space="preserve">Смета расходов по реализации социального проекта </t>
  </si>
  <si>
    <t>Грантополучатель: ОФ "Институт равных прав и равных возможностей Казахстана"</t>
  </si>
  <si>
    <t>Тема гранта: Карта гендерных нужд и потребностей: влияние этничности, региона и класса</t>
  </si>
  <si>
    <t>Сумма гранта: 24 000 000 тг.</t>
  </si>
  <si>
    <t>Расходы на оплату аренды за помещения(33,6кв.м*3000)</t>
  </si>
  <si>
    <t>Услуги изготовление баннера  (3,5м*4,5м)</t>
  </si>
  <si>
    <r>
      <t xml:space="preserve">Мероприятие. </t>
    </r>
    <r>
      <rPr>
        <b/>
        <sz val="12"/>
        <color indexed="8"/>
        <rFont val="Times New Roman"/>
        <family val="1"/>
        <charset val="204"/>
      </rPr>
      <t>3.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Анализ экспертами РПО результатов исследования карты гендерных нужд 2021 года с учетом региона, этничности, класса.</t>
    </r>
  </si>
  <si>
    <t xml:space="preserve">Публикации в республиканских СМИ </t>
  </si>
  <si>
    <t xml:space="preserve">Публикации в региональных СМИ </t>
  </si>
  <si>
    <t>Услуги видеографа(инфорисунков 40,таблиц 40,графиков 40)</t>
  </si>
  <si>
    <t>Услуги дизайнера(инфорисунков 40,таблиц 40,графиков 40)</t>
  </si>
  <si>
    <t>Услуги типографии(инфорисунков 40,таблиц 40,графиков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</si>
</sst>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indent="10"/>
    </xf>
    <xf numFmtId="0" fontId="9" fillId="0" borderId="1" xfId="0" applyFont="1" applyBorder="1" applyAlignment="1">
      <alignment horizontal="left" vertical="center" wrapText="1" indent="10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9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view="pageBreakPreview" zoomScale="70" zoomScaleNormal="115" zoomScaleSheetLayoutView="70" workbookViewId="0">
      <selection activeCell="F11" sqref="F11"/>
    </sheetView>
  </sheetViews>
  <sheetFormatPr defaultColWidth="8.78515625" defaultRowHeight="18.5" x14ac:dyDescent="0.45"/>
  <cols>
    <col min="1" max="1" width="3.5703125" style="1" customWidth="1"/>
    <col min="2" max="2" width="37.2109375" style="1" customWidth="1"/>
    <col min="3" max="4" width="8.78515625" style="1"/>
    <col min="5" max="5" width="12.78515625" style="1" customWidth="1"/>
    <col min="6" max="6" width="16.0703125" style="1" customWidth="1"/>
    <col min="7" max="9" width="10.7109375" style="1" customWidth="1"/>
    <col min="10" max="16384" width="8.78515625" style="1"/>
  </cols>
  <sheetData>
    <row r="1" spans="1:11" x14ac:dyDescent="0.45">
      <c r="A1" s="31"/>
      <c r="B1" s="31"/>
      <c r="C1" s="31"/>
      <c r="D1" s="31"/>
      <c r="E1" s="31"/>
      <c r="F1" s="31"/>
      <c r="G1" s="31"/>
      <c r="H1" s="31"/>
      <c r="I1" s="31"/>
      <c r="J1" s="35"/>
    </row>
    <row r="2" spans="1:11" ht="18.75" customHeight="1" x14ac:dyDescent="0.45">
      <c r="A2" s="31"/>
      <c r="B2" s="31"/>
      <c r="C2" s="31"/>
      <c r="D2" s="31"/>
      <c r="E2" s="31"/>
      <c r="F2" s="31"/>
      <c r="G2" s="31"/>
      <c r="H2" s="40" t="s">
        <v>75</v>
      </c>
      <c r="I2" s="40"/>
      <c r="J2" s="31"/>
      <c r="K2" s="30"/>
    </row>
    <row r="3" spans="1:11" x14ac:dyDescent="0.45">
      <c r="A3" s="31"/>
      <c r="B3" s="31"/>
      <c r="C3" s="31"/>
      <c r="D3" s="31"/>
      <c r="E3" s="31"/>
      <c r="F3" s="31"/>
      <c r="G3" s="31"/>
      <c r="H3" s="40"/>
      <c r="I3" s="40"/>
      <c r="J3" s="31"/>
      <c r="K3" s="30"/>
    </row>
    <row r="4" spans="1:11" x14ac:dyDescent="0.45">
      <c r="A4" s="31"/>
      <c r="B4" s="31"/>
      <c r="C4" s="37" t="s">
        <v>76</v>
      </c>
      <c r="D4" s="37"/>
      <c r="E4" s="37"/>
      <c r="F4" s="37"/>
      <c r="G4" s="37"/>
      <c r="H4" s="37"/>
      <c r="I4" s="31"/>
      <c r="J4" s="31"/>
      <c r="K4" s="30"/>
    </row>
    <row r="5" spans="1:11" x14ac:dyDescent="0.45">
      <c r="A5" s="31"/>
      <c r="B5" s="31"/>
      <c r="C5" s="31"/>
      <c r="D5" s="31"/>
      <c r="E5" s="31"/>
      <c r="F5" s="31"/>
      <c r="G5" s="31"/>
      <c r="H5" s="31"/>
      <c r="I5" s="31"/>
      <c r="J5" s="31"/>
      <c r="K5" s="30"/>
    </row>
    <row r="6" spans="1:11" x14ac:dyDescent="0.45">
      <c r="A6" s="38" t="s">
        <v>77</v>
      </c>
      <c r="B6" s="38"/>
      <c r="C6" s="38"/>
      <c r="D6" s="38"/>
      <c r="E6" s="38"/>
      <c r="F6" s="38"/>
      <c r="G6" s="38"/>
      <c r="H6" s="38"/>
      <c r="I6" s="32"/>
      <c r="J6" s="31"/>
      <c r="K6" s="30"/>
    </row>
    <row r="7" spans="1:11" x14ac:dyDescent="0.45">
      <c r="A7" s="39" t="s">
        <v>78</v>
      </c>
      <c r="B7" s="39"/>
      <c r="C7" s="39"/>
      <c r="D7" s="39"/>
      <c r="E7" s="39"/>
      <c r="F7" s="39"/>
      <c r="G7" s="39"/>
      <c r="H7" s="39"/>
      <c r="I7" s="33"/>
      <c r="J7" s="31"/>
      <c r="K7" s="30"/>
    </row>
    <row r="8" spans="1:11" x14ac:dyDescent="0.45">
      <c r="A8" s="44" t="s">
        <v>79</v>
      </c>
      <c r="B8" s="44"/>
      <c r="C8" s="44"/>
      <c r="D8" s="44"/>
      <c r="E8" s="44"/>
      <c r="F8" s="44"/>
      <c r="G8" s="44"/>
      <c r="H8" s="44"/>
      <c r="I8" s="45"/>
      <c r="J8" s="31"/>
      <c r="K8" s="30"/>
    </row>
    <row r="9" spans="1:11" x14ac:dyDescent="0.4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43" t="s">
        <v>5</v>
      </c>
      <c r="G9" s="43" t="s">
        <v>6</v>
      </c>
      <c r="H9" s="43"/>
      <c r="I9" s="43"/>
      <c r="J9" s="34"/>
    </row>
    <row r="10" spans="1:11" ht="62" x14ac:dyDescent="0.45">
      <c r="A10" s="43"/>
      <c r="B10" s="43"/>
      <c r="C10" s="43"/>
      <c r="D10" s="43"/>
      <c r="E10" s="43"/>
      <c r="F10" s="43"/>
      <c r="G10" s="2" t="s">
        <v>7</v>
      </c>
      <c r="H10" s="2" t="s">
        <v>8</v>
      </c>
      <c r="I10" s="2" t="s">
        <v>9</v>
      </c>
    </row>
    <row r="11" spans="1:11" x14ac:dyDescent="0.45">
      <c r="A11" s="3">
        <v>1</v>
      </c>
      <c r="B11" s="4" t="s">
        <v>10</v>
      </c>
      <c r="C11" s="2"/>
      <c r="D11" s="2"/>
      <c r="E11" s="5"/>
      <c r="F11" s="6">
        <f>F12+F17+F18+F19+F20+F21+F22+F23+F24+F25</f>
        <v>9598364</v>
      </c>
      <c r="G11" s="7"/>
      <c r="H11" s="7"/>
      <c r="I11" s="8">
        <f>F11</f>
        <v>9598364</v>
      </c>
    </row>
    <row r="12" spans="1:11" x14ac:dyDescent="0.45">
      <c r="A12" s="7"/>
      <c r="B12" s="7" t="s">
        <v>11</v>
      </c>
      <c r="C12" s="2"/>
      <c r="D12" s="2"/>
      <c r="E12" s="9"/>
      <c r="F12" s="8">
        <f>F13+F14+F15+F16</f>
        <v>7040000</v>
      </c>
      <c r="G12" s="7"/>
      <c r="H12" s="7"/>
      <c r="I12" s="8">
        <f t="shared" ref="I12:I69" si="0">F12</f>
        <v>7040000</v>
      </c>
    </row>
    <row r="13" spans="1:11" x14ac:dyDescent="0.45">
      <c r="A13" s="2"/>
      <c r="B13" s="7" t="s">
        <v>12</v>
      </c>
      <c r="C13" s="2" t="s">
        <v>13</v>
      </c>
      <c r="D13" s="2">
        <v>8</v>
      </c>
      <c r="E13" s="10">
        <v>235000</v>
      </c>
      <c r="F13" s="2">
        <f>D13*E13</f>
        <v>1880000</v>
      </c>
      <c r="G13" s="7"/>
      <c r="H13" s="7"/>
      <c r="I13" s="2">
        <f t="shared" si="0"/>
        <v>1880000</v>
      </c>
    </row>
    <row r="14" spans="1:11" x14ac:dyDescent="0.45">
      <c r="A14" s="2"/>
      <c r="B14" s="7" t="s">
        <v>14</v>
      </c>
      <c r="C14" s="2" t="s">
        <v>13</v>
      </c>
      <c r="D14" s="2">
        <v>8</v>
      </c>
      <c r="E14" s="10">
        <v>235000</v>
      </c>
      <c r="F14" s="2">
        <f t="shared" ref="F14:F24" si="1">D14*E14</f>
        <v>1880000</v>
      </c>
      <c r="G14" s="7"/>
      <c r="H14" s="7"/>
      <c r="I14" s="2">
        <f t="shared" si="0"/>
        <v>1880000</v>
      </c>
    </row>
    <row r="15" spans="1:11" x14ac:dyDescent="0.45">
      <c r="A15" s="2"/>
      <c r="B15" s="7" t="s">
        <v>15</v>
      </c>
      <c r="C15" s="2" t="s">
        <v>13</v>
      </c>
      <c r="D15" s="2">
        <v>8</v>
      </c>
      <c r="E15" s="10">
        <v>235000</v>
      </c>
      <c r="F15" s="2">
        <f t="shared" si="1"/>
        <v>1880000</v>
      </c>
      <c r="G15" s="7"/>
      <c r="H15" s="7"/>
      <c r="I15" s="2">
        <f t="shared" si="0"/>
        <v>1880000</v>
      </c>
    </row>
    <row r="16" spans="1:11" x14ac:dyDescent="0.45">
      <c r="A16" s="2"/>
      <c r="B16" s="7" t="s">
        <v>17</v>
      </c>
      <c r="C16" s="2" t="s">
        <v>13</v>
      </c>
      <c r="D16" s="2">
        <v>8</v>
      </c>
      <c r="E16" s="10">
        <v>175000</v>
      </c>
      <c r="F16" s="2">
        <f t="shared" si="1"/>
        <v>1400000</v>
      </c>
      <c r="G16" s="7"/>
      <c r="H16" s="7"/>
      <c r="I16" s="2">
        <f t="shared" si="0"/>
        <v>1400000</v>
      </c>
    </row>
    <row r="17" spans="1:9" x14ac:dyDescent="0.45">
      <c r="A17" s="7"/>
      <c r="B17" s="7" t="s">
        <v>58</v>
      </c>
      <c r="C17" s="2" t="s">
        <v>13</v>
      </c>
      <c r="D17" s="2">
        <v>8</v>
      </c>
      <c r="E17" s="9">
        <v>73568</v>
      </c>
      <c r="F17" s="2">
        <f t="shared" si="1"/>
        <v>588544</v>
      </c>
      <c r="G17" s="7"/>
      <c r="H17" s="7"/>
      <c r="I17" s="2">
        <f t="shared" si="0"/>
        <v>588544</v>
      </c>
    </row>
    <row r="18" spans="1:9" x14ac:dyDescent="0.45">
      <c r="A18" s="7"/>
      <c r="B18" s="7" t="s">
        <v>59</v>
      </c>
      <c r="C18" s="2" t="s">
        <v>13</v>
      </c>
      <c r="D18" s="2">
        <v>8</v>
      </c>
      <c r="E18" s="9">
        <v>26400</v>
      </c>
      <c r="F18" s="9">
        <f t="shared" si="1"/>
        <v>211200</v>
      </c>
      <c r="G18" s="7"/>
      <c r="H18" s="7"/>
      <c r="I18" s="2">
        <f t="shared" si="0"/>
        <v>211200</v>
      </c>
    </row>
    <row r="19" spans="1:9" x14ac:dyDescent="0.45">
      <c r="A19" s="7"/>
      <c r="B19" s="7" t="s">
        <v>57</v>
      </c>
      <c r="C19" s="2" t="s">
        <v>13</v>
      </c>
      <c r="D19" s="2">
        <v>8</v>
      </c>
      <c r="E19" s="9">
        <v>13500</v>
      </c>
      <c r="F19" s="9">
        <f t="shared" si="1"/>
        <v>108000</v>
      </c>
      <c r="G19" s="7"/>
      <c r="H19" s="7"/>
      <c r="I19" s="2">
        <f t="shared" si="0"/>
        <v>108000</v>
      </c>
    </row>
    <row r="20" spans="1:9" ht="31" x14ac:dyDescent="0.45">
      <c r="A20" s="7"/>
      <c r="B20" s="7" t="s">
        <v>60</v>
      </c>
      <c r="C20" s="2" t="s">
        <v>13</v>
      </c>
      <c r="D20" s="2">
        <v>8</v>
      </c>
      <c r="E20" s="9">
        <v>40000</v>
      </c>
      <c r="F20" s="9">
        <f t="shared" si="1"/>
        <v>320000</v>
      </c>
      <c r="G20" s="7"/>
      <c r="H20" s="7"/>
      <c r="I20" s="2">
        <f t="shared" si="0"/>
        <v>320000</v>
      </c>
    </row>
    <row r="21" spans="1:9" x14ac:dyDescent="0.45">
      <c r="A21" s="7"/>
      <c r="B21" s="7" t="s">
        <v>56</v>
      </c>
      <c r="C21" s="2" t="s">
        <v>13</v>
      </c>
      <c r="D21" s="2">
        <v>8</v>
      </c>
      <c r="E21" s="9">
        <v>8990</v>
      </c>
      <c r="F21" s="9">
        <f t="shared" si="1"/>
        <v>71920</v>
      </c>
      <c r="G21" s="7"/>
      <c r="H21" s="7"/>
      <c r="I21" s="2">
        <f t="shared" si="0"/>
        <v>71920</v>
      </c>
    </row>
    <row r="22" spans="1:9" ht="31" x14ac:dyDescent="0.45">
      <c r="A22" s="7"/>
      <c r="B22" s="7" t="s">
        <v>55</v>
      </c>
      <c r="C22" s="2" t="s">
        <v>13</v>
      </c>
      <c r="D22" s="2">
        <v>8</v>
      </c>
      <c r="E22" s="9">
        <v>10100</v>
      </c>
      <c r="F22" s="9">
        <f t="shared" si="1"/>
        <v>80800</v>
      </c>
      <c r="G22" s="7"/>
      <c r="H22" s="7"/>
      <c r="I22" s="2">
        <f t="shared" si="0"/>
        <v>80800</v>
      </c>
    </row>
    <row r="23" spans="1:9" ht="31" x14ac:dyDescent="0.45">
      <c r="A23" s="7"/>
      <c r="B23" s="7" t="s">
        <v>80</v>
      </c>
      <c r="C23" s="2" t="s">
        <v>13</v>
      </c>
      <c r="D23" s="2">
        <v>8</v>
      </c>
      <c r="E23" s="9">
        <v>100800</v>
      </c>
      <c r="F23" s="9">
        <f t="shared" si="1"/>
        <v>806400</v>
      </c>
      <c r="G23" s="7"/>
      <c r="H23" s="7"/>
      <c r="I23" s="2">
        <f t="shared" si="0"/>
        <v>806400</v>
      </c>
    </row>
    <row r="24" spans="1:9" x14ac:dyDescent="0.45">
      <c r="A24" s="7"/>
      <c r="B24" s="7" t="s">
        <v>54</v>
      </c>
      <c r="C24" s="2" t="s">
        <v>13</v>
      </c>
      <c r="D24" s="2">
        <v>8</v>
      </c>
      <c r="E24" s="9">
        <v>5000</v>
      </c>
      <c r="F24" s="9">
        <f t="shared" si="1"/>
        <v>40000</v>
      </c>
      <c r="G24" s="7"/>
      <c r="H24" s="7"/>
      <c r="I24" s="2">
        <f t="shared" si="0"/>
        <v>40000</v>
      </c>
    </row>
    <row r="25" spans="1:9" ht="50.25" customHeight="1" x14ac:dyDescent="0.45">
      <c r="A25" s="7"/>
      <c r="B25" s="4" t="s">
        <v>18</v>
      </c>
      <c r="C25" s="2"/>
      <c r="D25" s="2"/>
      <c r="E25" s="9"/>
      <c r="F25" s="6">
        <f>F26+F27+F28</f>
        <v>331500</v>
      </c>
      <c r="G25" s="7"/>
      <c r="H25" s="7"/>
      <c r="I25" s="8">
        <f t="shared" si="0"/>
        <v>331500</v>
      </c>
    </row>
    <row r="26" spans="1:9" ht="18" customHeight="1" x14ac:dyDescent="0.45">
      <c r="A26" s="7"/>
      <c r="B26" s="11" t="s">
        <v>45</v>
      </c>
      <c r="C26" s="9" t="s">
        <v>48</v>
      </c>
      <c r="D26" s="5">
        <v>5</v>
      </c>
      <c r="E26" s="5">
        <v>28000</v>
      </c>
      <c r="F26" s="9">
        <f>D26*E26</f>
        <v>140000</v>
      </c>
      <c r="G26" s="7"/>
      <c r="H26" s="7"/>
      <c r="I26" s="8"/>
    </row>
    <row r="27" spans="1:9" ht="18" customHeight="1" x14ac:dyDescent="0.45">
      <c r="A27" s="7"/>
      <c r="B27" s="11" t="s">
        <v>46</v>
      </c>
      <c r="C27" s="9" t="s">
        <v>48</v>
      </c>
      <c r="D27" s="5">
        <v>10</v>
      </c>
      <c r="E27" s="5">
        <v>4750</v>
      </c>
      <c r="F27" s="9">
        <f>D27*E27</f>
        <v>47500</v>
      </c>
      <c r="G27" s="7"/>
      <c r="H27" s="7"/>
      <c r="I27" s="8"/>
    </row>
    <row r="28" spans="1:9" ht="18" customHeight="1" x14ac:dyDescent="0.45">
      <c r="A28" s="7"/>
      <c r="B28" s="7" t="s">
        <v>19</v>
      </c>
      <c r="C28" s="2" t="s">
        <v>13</v>
      </c>
      <c r="D28" s="5">
        <v>8</v>
      </c>
      <c r="E28" s="12">
        <v>18000</v>
      </c>
      <c r="F28" s="9">
        <f>D28*E28</f>
        <v>144000</v>
      </c>
      <c r="G28" s="7"/>
      <c r="H28" s="7"/>
      <c r="I28" s="2">
        <f t="shared" si="0"/>
        <v>144000</v>
      </c>
    </row>
    <row r="29" spans="1:9" ht="18" customHeight="1" x14ac:dyDescent="0.45">
      <c r="A29" s="7">
        <v>2</v>
      </c>
      <c r="B29" s="4" t="s">
        <v>21</v>
      </c>
      <c r="C29" s="8"/>
      <c r="D29" s="4"/>
      <c r="E29" s="8"/>
      <c r="F29" s="8">
        <f>F30+F31+F32</f>
        <v>514000</v>
      </c>
      <c r="G29" s="7"/>
      <c r="H29" s="7"/>
      <c r="I29" s="8">
        <f t="shared" si="0"/>
        <v>514000</v>
      </c>
    </row>
    <row r="30" spans="1:9" ht="18" customHeight="1" x14ac:dyDescent="0.45">
      <c r="A30" s="7"/>
      <c r="B30" s="11" t="s">
        <v>43</v>
      </c>
      <c r="C30" s="9" t="s">
        <v>48</v>
      </c>
      <c r="D30" s="5">
        <v>2</v>
      </c>
      <c r="E30" s="5">
        <v>80000</v>
      </c>
      <c r="F30" s="9">
        <f>D30*E30</f>
        <v>160000</v>
      </c>
      <c r="G30" s="7"/>
      <c r="H30" s="7"/>
      <c r="I30" s="2">
        <f t="shared" si="0"/>
        <v>160000</v>
      </c>
    </row>
    <row r="31" spans="1:9" ht="18" customHeight="1" x14ac:dyDescent="0.45">
      <c r="A31" s="7"/>
      <c r="B31" s="11" t="s">
        <v>44</v>
      </c>
      <c r="C31" s="9" t="s">
        <v>48</v>
      </c>
      <c r="D31" s="5">
        <v>1</v>
      </c>
      <c r="E31" s="5">
        <v>280000</v>
      </c>
      <c r="F31" s="9">
        <f>D31*E31</f>
        <v>280000</v>
      </c>
      <c r="G31" s="7"/>
      <c r="H31" s="7"/>
      <c r="I31" s="2">
        <f t="shared" si="0"/>
        <v>280000</v>
      </c>
    </row>
    <row r="32" spans="1:9" ht="18" customHeight="1" x14ac:dyDescent="0.45">
      <c r="A32" s="7"/>
      <c r="B32" s="11" t="s">
        <v>47</v>
      </c>
      <c r="C32" s="9" t="s">
        <v>48</v>
      </c>
      <c r="D32" s="5">
        <v>2</v>
      </c>
      <c r="E32" s="5">
        <v>37000</v>
      </c>
      <c r="F32" s="9">
        <f>D32*E32</f>
        <v>74000</v>
      </c>
      <c r="G32" s="7"/>
      <c r="H32" s="7"/>
      <c r="I32" s="2">
        <f t="shared" si="0"/>
        <v>74000</v>
      </c>
    </row>
    <row r="33" spans="1:9" ht="18" customHeight="1" x14ac:dyDescent="0.45">
      <c r="A33" s="7">
        <v>3</v>
      </c>
      <c r="B33" s="4" t="s">
        <v>22</v>
      </c>
      <c r="C33" s="2"/>
      <c r="D33" s="7"/>
      <c r="E33" s="2"/>
      <c r="F33" s="13">
        <f>F34+F37+F41+F43+F46+F50+F52+F56+F60+F62+F64+F68</f>
        <v>13887636</v>
      </c>
      <c r="G33" s="14"/>
      <c r="H33" s="7"/>
      <c r="I33" s="8">
        <f t="shared" si="0"/>
        <v>13887636</v>
      </c>
    </row>
    <row r="34" spans="1:9" ht="94.5" customHeight="1" x14ac:dyDescent="0.45">
      <c r="A34" s="7"/>
      <c r="B34" s="15" t="s">
        <v>23</v>
      </c>
      <c r="C34" s="9"/>
      <c r="D34" s="5"/>
      <c r="E34" s="9"/>
      <c r="F34" s="16">
        <f>F35+F36</f>
        <v>1615000</v>
      </c>
      <c r="G34" s="7"/>
      <c r="H34" s="7"/>
      <c r="I34" s="8">
        <f t="shared" si="0"/>
        <v>1615000</v>
      </c>
    </row>
    <row r="35" spans="1:9" x14ac:dyDescent="0.45">
      <c r="A35" s="5"/>
      <c r="B35" s="17" t="s">
        <v>81</v>
      </c>
      <c r="C35" s="9" t="s">
        <v>20</v>
      </c>
      <c r="D35" s="3">
        <v>1</v>
      </c>
      <c r="E35" s="10">
        <v>15000</v>
      </c>
      <c r="F35" s="10">
        <f>D35*E35</f>
        <v>15000</v>
      </c>
      <c r="G35" s="5"/>
      <c r="H35" s="5"/>
      <c r="I35" s="2">
        <f t="shared" si="0"/>
        <v>15000</v>
      </c>
    </row>
    <row r="36" spans="1:9" x14ac:dyDescent="0.45">
      <c r="A36" s="5"/>
      <c r="B36" s="17" t="s">
        <v>16</v>
      </c>
      <c r="C36" s="9" t="s">
        <v>20</v>
      </c>
      <c r="D36" s="3">
        <v>8</v>
      </c>
      <c r="E36" s="10">
        <v>200000</v>
      </c>
      <c r="F36" s="10">
        <f>D36*E36</f>
        <v>1600000</v>
      </c>
      <c r="G36" s="5"/>
      <c r="H36" s="5"/>
      <c r="I36" s="2">
        <f t="shared" si="0"/>
        <v>1600000</v>
      </c>
    </row>
    <row r="37" spans="1:9" ht="61.5" customHeight="1" x14ac:dyDescent="0.45">
      <c r="A37" s="7"/>
      <c r="B37" s="15" t="s">
        <v>82</v>
      </c>
      <c r="C37" s="9"/>
      <c r="D37" s="5"/>
      <c r="E37" s="9"/>
      <c r="F37" s="8">
        <f>F38+F39+F40</f>
        <v>1875152</v>
      </c>
      <c r="G37" s="7"/>
      <c r="H37" s="7"/>
      <c r="I37" s="8">
        <f t="shared" si="0"/>
        <v>1875152</v>
      </c>
    </row>
    <row r="38" spans="1:9" x14ac:dyDescent="0.45">
      <c r="A38" s="5"/>
      <c r="B38" s="17" t="s">
        <v>51</v>
      </c>
      <c r="C38" s="9" t="s">
        <v>20</v>
      </c>
      <c r="D38" s="3">
        <v>5</v>
      </c>
      <c r="E38" s="2">
        <v>189394</v>
      </c>
      <c r="F38" s="2">
        <f>D38*E38</f>
        <v>946970</v>
      </c>
      <c r="G38" s="5"/>
      <c r="H38" s="5"/>
      <c r="I38" s="2">
        <f t="shared" si="0"/>
        <v>946970</v>
      </c>
    </row>
    <row r="39" spans="1:9" x14ac:dyDescent="0.45">
      <c r="A39" s="5"/>
      <c r="B39" s="17" t="s">
        <v>50</v>
      </c>
      <c r="C39" s="9" t="s">
        <v>20</v>
      </c>
      <c r="D39" s="3">
        <v>1</v>
      </c>
      <c r="E39" s="2">
        <v>175658</v>
      </c>
      <c r="F39" s="2">
        <f>D39*E39</f>
        <v>175658</v>
      </c>
      <c r="G39" s="5"/>
      <c r="H39" s="5"/>
      <c r="I39" s="2">
        <f t="shared" si="0"/>
        <v>175658</v>
      </c>
    </row>
    <row r="40" spans="1:9" x14ac:dyDescent="0.45">
      <c r="A40" s="5"/>
      <c r="B40" s="17" t="s">
        <v>49</v>
      </c>
      <c r="C40" s="9" t="s">
        <v>20</v>
      </c>
      <c r="D40" s="3">
        <v>1</v>
      </c>
      <c r="E40" s="2">
        <v>752524</v>
      </c>
      <c r="F40" s="2">
        <f>D40*E40</f>
        <v>752524</v>
      </c>
      <c r="G40" s="5"/>
      <c r="H40" s="5"/>
      <c r="I40" s="2">
        <f t="shared" si="0"/>
        <v>752524</v>
      </c>
    </row>
    <row r="41" spans="1:9" ht="59.25" customHeight="1" x14ac:dyDescent="0.45">
      <c r="A41" s="7"/>
      <c r="B41" s="15" t="s">
        <v>24</v>
      </c>
      <c r="C41" s="9"/>
      <c r="D41" s="5"/>
      <c r="E41" s="9"/>
      <c r="F41" s="8">
        <f>F42</f>
        <v>950000</v>
      </c>
      <c r="G41" s="7"/>
      <c r="H41" s="7"/>
      <c r="I41" s="8">
        <f t="shared" si="0"/>
        <v>950000</v>
      </c>
    </row>
    <row r="42" spans="1:9" ht="62" x14ac:dyDescent="0.45">
      <c r="A42" s="5"/>
      <c r="B42" s="17" t="s">
        <v>42</v>
      </c>
      <c r="C42" s="9" t="s">
        <v>20</v>
      </c>
      <c r="D42" s="7">
        <v>1</v>
      </c>
      <c r="E42" s="2">
        <v>950000</v>
      </c>
      <c r="F42" s="2">
        <f>D42*E42</f>
        <v>950000</v>
      </c>
      <c r="G42" s="5"/>
      <c r="H42" s="5"/>
      <c r="I42" s="2">
        <f t="shared" si="0"/>
        <v>950000</v>
      </c>
    </row>
    <row r="43" spans="1:9" ht="51.75" customHeight="1" x14ac:dyDescent="0.45">
      <c r="A43" s="7"/>
      <c r="B43" s="15" t="s">
        <v>25</v>
      </c>
      <c r="C43" s="9"/>
      <c r="D43" s="5"/>
      <c r="E43" s="9"/>
      <c r="F43" s="8">
        <f>F44+F45</f>
        <v>1010102</v>
      </c>
      <c r="G43" s="7"/>
      <c r="H43" s="7"/>
      <c r="I43" s="8">
        <f t="shared" si="0"/>
        <v>1010102</v>
      </c>
    </row>
    <row r="44" spans="1:9" ht="18" customHeight="1" x14ac:dyDescent="0.45">
      <c r="A44" s="5"/>
      <c r="B44" s="17" t="s">
        <v>51</v>
      </c>
      <c r="C44" s="9" t="s">
        <v>20</v>
      </c>
      <c r="D44" s="2">
        <v>5</v>
      </c>
      <c r="E44" s="2">
        <v>189394</v>
      </c>
      <c r="F44" s="2">
        <f>D44*E44</f>
        <v>946970</v>
      </c>
      <c r="G44" s="5"/>
      <c r="H44" s="5"/>
      <c r="I44" s="2">
        <f t="shared" si="0"/>
        <v>946970</v>
      </c>
    </row>
    <row r="45" spans="1:9" ht="18" customHeight="1" x14ac:dyDescent="0.45">
      <c r="A45" s="5"/>
      <c r="B45" s="17" t="s">
        <v>26</v>
      </c>
      <c r="C45" s="9" t="s">
        <v>20</v>
      </c>
      <c r="D45" s="2">
        <v>1</v>
      </c>
      <c r="E45" s="2">
        <v>63132</v>
      </c>
      <c r="F45" s="2">
        <f>D45*E45</f>
        <v>63132</v>
      </c>
      <c r="G45" s="5"/>
      <c r="H45" s="5"/>
      <c r="I45" s="2">
        <f t="shared" si="0"/>
        <v>63132</v>
      </c>
    </row>
    <row r="46" spans="1:9" ht="46.5" customHeight="1" x14ac:dyDescent="0.45">
      <c r="A46" s="7"/>
      <c r="B46" s="15" t="s">
        <v>41</v>
      </c>
      <c r="C46" s="2"/>
      <c r="D46" s="2"/>
      <c r="E46" s="2"/>
      <c r="F46" s="8">
        <f>F47+F48+F49</f>
        <v>1510102</v>
      </c>
      <c r="G46" s="7"/>
      <c r="H46" s="7"/>
      <c r="I46" s="8">
        <f t="shared" si="0"/>
        <v>1510102</v>
      </c>
    </row>
    <row r="47" spans="1:9" ht="31" x14ac:dyDescent="0.45">
      <c r="A47" s="5"/>
      <c r="B47" s="17" t="s">
        <v>85</v>
      </c>
      <c r="C47" s="9" t="s">
        <v>20</v>
      </c>
      <c r="D47" s="5">
        <v>1</v>
      </c>
      <c r="E47" s="2">
        <v>536000</v>
      </c>
      <c r="F47" s="2">
        <f>D47*E47</f>
        <v>536000</v>
      </c>
      <c r="G47" s="5"/>
      <c r="H47" s="5"/>
      <c r="I47" s="2">
        <f t="shared" si="0"/>
        <v>536000</v>
      </c>
    </row>
    <row r="48" spans="1:9" ht="31" x14ac:dyDescent="0.45">
      <c r="A48" s="5"/>
      <c r="B48" s="17" t="s">
        <v>86</v>
      </c>
      <c r="C48" s="9" t="s">
        <v>20</v>
      </c>
      <c r="D48" s="5">
        <v>1</v>
      </c>
      <c r="E48" s="2">
        <v>536000</v>
      </c>
      <c r="F48" s="2">
        <f>D48*E48</f>
        <v>536000</v>
      </c>
      <c r="G48" s="5"/>
      <c r="H48" s="5"/>
      <c r="I48" s="2">
        <f t="shared" si="0"/>
        <v>536000</v>
      </c>
    </row>
    <row r="49" spans="1:9" ht="31" x14ac:dyDescent="0.45">
      <c r="A49" s="5"/>
      <c r="B49" s="17" t="s">
        <v>87</v>
      </c>
      <c r="C49" s="9" t="s">
        <v>20</v>
      </c>
      <c r="D49" s="5">
        <v>1</v>
      </c>
      <c r="E49" s="2">
        <v>438102</v>
      </c>
      <c r="F49" s="2">
        <f>D49*E49</f>
        <v>438102</v>
      </c>
      <c r="G49" s="5"/>
      <c r="H49" s="5"/>
      <c r="I49" s="2">
        <f t="shared" si="0"/>
        <v>438102</v>
      </c>
    </row>
    <row r="50" spans="1:9" ht="66.75" customHeight="1" x14ac:dyDescent="0.45">
      <c r="A50" s="18"/>
      <c r="B50" s="15" t="s">
        <v>27</v>
      </c>
      <c r="C50" s="2"/>
      <c r="D50" s="3"/>
      <c r="E50" s="2"/>
      <c r="F50" s="8">
        <f>F51</f>
        <v>757576</v>
      </c>
      <c r="G50" s="5"/>
      <c r="H50" s="7"/>
      <c r="I50" s="8">
        <f t="shared" si="0"/>
        <v>757576</v>
      </c>
    </row>
    <row r="51" spans="1:9" ht="18" customHeight="1" x14ac:dyDescent="0.45">
      <c r="A51" s="19"/>
      <c r="B51" s="17" t="s">
        <v>51</v>
      </c>
      <c r="C51" s="9" t="s">
        <v>20</v>
      </c>
      <c r="D51" s="7">
        <v>4</v>
      </c>
      <c r="E51" s="2">
        <v>189394</v>
      </c>
      <c r="F51" s="2">
        <f>D51*E51</f>
        <v>757576</v>
      </c>
      <c r="G51" s="5"/>
      <c r="H51" s="5"/>
      <c r="I51" s="2">
        <f t="shared" si="0"/>
        <v>757576</v>
      </c>
    </row>
    <row r="52" spans="1:9" ht="87" customHeight="1" x14ac:dyDescent="0.45">
      <c r="A52" s="20"/>
      <c r="B52" s="15" t="s">
        <v>28</v>
      </c>
      <c r="C52" s="2"/>
      <c r="D52" s="7"/>
      <c r="E52" s="2"/>
      <c r="F52" s="8">
        <f>F53+F54+F55</f>
        <v>900000</v>
      </c>
      <c r="G52" s="7"/>
      <c r="H52" s="7"/>
      <c r="I52" s="8">
        <f t="shared" si="0"/>
        <v>900000</v>
      </c>
    </row>
    <row r="53" spans="1:9" x14ac:dyDescent="0.45">
      <c r="A53" s="5"/>
      <c r="B53" s="7" t="s">
        <v>29</v>
      </c>
      <c r="C53" s="9" t="s">
        <v>20</v>
      </c>
      <c r="D53" s="3">
        <v>1</v>
      </c>
      <c r="E53" s="2">
        <v>300000</v>
      </c>
      <c r="F53" s="2">
        <f>D53*E53</f>
        <v>300000</v>
      </c>
      <c r="G53" s="5"/>
      <c r="H53" s="5"/>
      <c r="I53" s="2">
        <f t="shared" si="0"/>
        <v>300000</v>
      </c>
    </row>
    <row r="54" spans="1:9" x14ac:dyDescent="0.45">
      <c r="A54" s="5"/>
      <c r="B54" s="7" t="s">
        <v>30</v>
      </c>
      <c r="C54" s="9" t="s">
        <v>20</v>
      </c>
      <c r="D54" s="3">
        <v>1</v>
      </c>
      <c r="E54" s="2">
        <v>300000</v>
      </c>
      <c r="F54" s="2">
        <f>D54*E54</f>
        <v>300000</v>
      </c>
      <c r="G54" s="5"/>
      <c r="H54" s="5"/>
      <c r="I54" s="2">
        <f t="shared" si="0"/>
        <v>300000</v>
      </c>
    </row>
    <row r="55" spans="1:9" x14ac:dyDescent="0.45">
      <c r="A55" s="5"/>
      <c r="B55" s="7" t="s">
        <v>31</v>
      </c>
      <c r="C55" s="9" t="s">
        <v>20</v>
      </c>
      <c r="D55" s="3">
        <v>1</v>
      </c>
      <c r="E55" s="2">
        <v>300000</v>
      </c>
      <c r="F55" s="2">
        <f>D55*E55</f>
        <v>300000</v>
      </c>
      <c r="G55" s="5"/>
      <c r="H55" s="5"/>
      <c r="I55" s="2">
        <f t="shared" si="0"/>
        <v>300000</v>
      </c>
    </row>
    <row r="56" spans="1:9" ht="139.5" customHeight="1" x14ac:dyDescent="0.45">
      <c r="A56" s="7"/>
      <c r="B56" s="4" t="s">
        <v>32</v>
      </c>
      <c r="C56" s="9"/>
      <c r="D56" s="5"/>
      <c r="E56" s="9"/>
      <c r="F56" s="8">
        <f>F57+F58+F59</f>
        <v>3022563</v>
      </c>
      <c r="G56" s="7"/>
      <c r="H56" s="7"/>
      <c r="I56" s="8">
        <f t="shared" si="0"/>
        <v>3022563</v>
      </c>
    </row>
    <row r="57" spans="1:9" x14ac:dyDescent="0.45">
      <c r="A57" s="5"/>
      <c r="B57" s="7" t="s">
        <v>52</v>
      </c>
      <c r="C57" s="9" t="s">
        <v>20</v>
      </c>
      <c r="D57" s="3">
        <v>6</v>
      </c>
      <c r="E57" s="2">
        <v>250000</v>
      </c>
      <c r="F57" s="2">
        <f>+D57*E57</f>
        <v>1500000</v>
      </c>
      <c r="G57" s="5"/>
      <c r="H57" s="5"/>
      <c r="I57" s="2">
        <f t="shared" si="0"/>
        <v>1500000</v>
      </c>
    </row>
    <row r="58" spans="1:9" x14ac:dyDescent="0.45">
      <c r="A58" s="5"/>
      <c r="B58" s="7" t="s">
        <v>53</v>
      </c>
      <c r="C58" s="9" t="s">
        <v>20</v>
      </c>
      <c r="D58" s="3">
        <v>6</v>
      </c>
      <c r="E58" s="2">
        <v>250000</v>
      </c>
      <c r="F58" s="2">
        <f>+D58*E58</f>
        <v>1500000</v>
      </c>
      <c r="G58" s="5"/>
      <c r="H58" s="5"/>
      <c r="I58" s="2">
        <f t="shared" si="0"/>
        <v>1500000</v>
      </c>
    </row>
    <row r="59" spans="1:9" ht="45.75" customHeight="1" x14ac:dyDescent="0.45">
      <c r="A59" s="5"/>
      <c r="B59" s="7" t="s">
        <v>33</v>
      </c>
      <c r="C59" s="9" t="s">
        <v>20</v>
      </c>
      <c r="D59" s="7">
        <v>1</v>
      </c>
      <c r="E59" s="2">
        <v>22563</v>
      </c>
      <c r="F59" s="2">
        <f>+D59*E59</f>
        <v>22563</v>
      </c>
      <c r="G59" s="5"/>
      <c r="H59" s="5"/>
      <c r="I59" s="2">
        <f t="shared" si="0"/>
        <v>22563</v>
      </c>
    </row>
    <row r="60" spans="1:9" ht="79.5" customHeight="1" x14ac:dyDescent="0.45">
      <c r="A60" s="7"/>
      <c r="B60" s="4" t="s">
        <v>34</v>
      </c>
      <c r="C60" s="9"/>
      <c r="D60" s="5"/>
      <c r="E60" s="9"/>
      <c r="F60" s="8">
        <f>F61</f>
        <v>1262628</v>
      </c>
      <c r="G60" s="7"/>
      <c r="H60" s="7"/>
      <c r="I60" s="8">
        <f t="shared" si="0"/>
        <v>1262628</v>
      </c>
    </row>
    <row r="61" spans="1:9" x14ac:dyDescent="0.45">
      <c r="A61" s="5"/>
      <c r="B61" s="7" t="s">
        <v>51</v>
      </c>
      <c r="C61" s="9" t="s">
        <v>20</v>
      </c>
      <c r="D61" s="3">
        <v>4</v>
      </c>
      <c r="E61" s="2">
        <v>315657</v>
      </c>
      <c r="F61" s="2">
        <f>D61*E61</f>
        <v>1262628</v>
      </c>
      <c r="G61" s="5"/>
      <c r="H61" s="5"/>
      <c r="I61" s="2">
        <f t="shared" si="0"/>
        <v>1262628</v>
      </c>
    </row>
    <row r="62" spans="1:9" ht="106.5" customHeight="1" x14ac:dyDescent="0.45">
      <c r="A62" s="7"/>
      <c r="B62" s="4" t="s">
        <v>35</v>
      </c>
      <c r="C62" s="9"/>
      <c r="D62" s="5"/>
      <c r="E62" s="9"/>
      <c r="F62" s="8">
        <f>F63</f>
        <v>189394</v>
      </c>
      <c r="G62" s="7"/>
      <c r="H62" s="7"/>
      <c r="I62" s="8">
        <f t="shared" si="0"/>
        <v>189394</v>
      </c>
    </row>
    <row r="63" spans="1:9" x14ac:dyDescent="0.45">
      <c r="A63" s="7"/>
      <c r="B63" s="7" t="s">
        <v>36</v>
      </c>
      <c r="C63" s="2" t="s">
        <v>20</v>
      </c>
      <c r="D63" s="3">
        <v>1</v>
      </c>
      <c r="E63" s="2">
        <v>189394</v>
      </c>
      <c r="F63" s="2">
        <f>+D63*E63</f>
        <v>189394</v>
      </c>
      <c r="G63" s="7"/>
      <c r="H63" s="7"/>
      <c r="I63" s="2">
        <f t="shared" si="0"/>
        <v>189394</v>
      </c>
    </row>
    <row r="64" spans="1:9" ht="75" customHeight="1" x14ac:dyDescent="0.45">
      <c r="A64" s="7"/>
      <c r="B64" s="15" t="s">
        <v>37</v>
      </c>
      <c r="C64" s="9"/>
      <c r="D64" s="5"/>
      <c r="E64" s="9"/>
      <c r="F64" s="8">
        <f>F65+F66+F67</f>
        <v>545119</v>
      </c>
      <c r="G64" s="7"/>
      <c r="H64" s="7"/>
      <c r="I64" s="8">
        <f t="shared" si="0"/>
        <v>545119</v>
      </c>
    </row>
    <row r="65" spans="1:9" x14ac:dyDescent="0.45">
      <c r="A65" s="5"/>
      <c r="B65" s="17" t="s">
        <v>83</v>
      </c>
      <c r="C65" s="9" t="s">
        <v>20</v>
      </c>
      <c r="D65" s="3">
        <v>2</v>
      </c>
      <c r="E65" s="2">
        <v>75000</v>
      </c>
      <c r="F65" s="2">
        <f>D65*E65</f>
        <v>150000</v>
      </c>
      <c r="G65" s="5"/>
      <c r="H65" s="5"/>
      <c r="I65" s="2">
        <f t="shared" si="0"/>
        <v>150000</v>
      </c>
    </row>
    <row r="66" spans="1:9" x14ac:dyDescent="0.45">
      <c r="A66" s="5"/>
      <c r="B66" s="17" t="s">
        <v>84</v>
      </c>
      <c r="C66" s="9" t="s">
        <v>20</v>
      </c>
      <c r="D66" s="3">
        <v>2</v>
      </c>
      <c r="E66" s="2">
        <v>75000</v>
      </c>
      <c r="F66" s="2">
        <f>D66*E66</f>
        <v>150000</v>
      </c>
      <c r="G66" s="5"/>
      <c r="H66" s="5"/>
      <c r="I66" s="2"/>
    </row>
    <row r="67" spans="1:9" x14ac:dyDescent="0.45">
      <c r="A67" s="5"/>
      <c r="B67" s="17" t="s">
        <v>36</v>
      </c>
      <c r="C67" s="9" t="s">
        <v>20</v>
      </c>
      <c r="D67" s="7">
        <v>1</v>
      </c>
      <c r="E67" s="2">
        <v>245119</v>
      </c>
      <c r="F67" s="2">
        <f>D67*E67</f>
        <v>245119</v>
      </c>
      <c r="G67" s="5"/>
      <c r="H67" s="5"/>
      <c r="I67" s="2">
        <f t="shared" si="0"/>
        <v>245119</v>
      </c>
    </row>
    <row r="68" spans="1:9" ht="44.25" customHeight="1" x14ac:dyDescent="0.45">
      <c r="A68" s="7"/>
      <c r="B68" s="15" t="s">
        <v>38</v>
      </c>
      <c r="C68" s="9"/>
      <c r="D68" s="5"/>
      <c r="E68" s="9"/>
      <c r="F68" s="8">
        <f>F69</f>
        <v>250000</v>
      </c>
      <c r="G68" s="7"/>
      <c r="H68" s="7"/>
      <c r="I68" s="8">
        <f t="shared" si="0"/>
        <v>250000</v>
      </c>
    </row>
    <row r="69" spans="1:9" ht="45.75" customHeight="1" x14ac:dyDescent="0.45">
      <c r="A69" s="5"/>
      <c r="B69" s="17" t="s">
        <v>39</v>
      </c>
      <c r="C69" s="9" t="s">
        <v>20</v>
      </c>
      <c r="D69" s="7">
        <v>1</v>
      </c>
      <c r="E69" s="2">
        <v>250000</v>
      </c>
      <c r="F69" s="2">
        <f>D69*E69</f>
        <v>250000</v>
      </c>
      <c r="G69" s="5"/>
      <c r="H69" s="5"/>
      <c r="I69" s="2">
        <f t="shared" si="0"/>
        <v>250000</v>
      </c>
    </row>
    <row r="70" spans="1:9" x14ac:dyDescent="0.45">
      <c r="A70" s="21"/>
      <c r="B70" s="22" t="s">
        <v>40</v>
      </c>
      <c r="C70" s="21"/>
      <c r="D70" s="21"/>
      <c r="E70" s="23"/>
      <c r="F70" s="24">
        <f>F11+F29+F33</f>
        <v>24000000</v>
      </c>
      <c r="G70" s="25"/>
      <c r="H70" s="25"/>
      <c r="I70" s="23">
        <f>I11+I29+I33</f>
        <v>24000000</v>
      </c>
    </row>
    <row r="71" spans="1:9" x14ac:dyDescent="0.45">
      <c r="A71" s="41" t="s">
        <v>61</v>
      </c>
      <c r="B71" s="41"/>
      <c r="C71" s="41"/>
      <c r="D71" s="41"/>
      <c r="E71" s="41"/>
      <c r="F71" s="41"/>
      <c r="G71" s="41"/>
      <c r="H71" s="41"/>
      <c r="I71" s="41"/>
    </row>
    <row r="72" spans="1:9" ht="18.75" customHeight="1" x14ac:dyDescent="0.45">
      <c r="A72" s="36" t="s">
        <v>62</v>
      </c>
      <c r="B72" s="36"/>
      <c r="C72" s="36"/>
      <c r="D72" s="36"/>
      <c r="E72" s="36"/>
      <c r="F72" s="36"/>
      <c r="G72" s="36"/>
      <c r="H72" s="36"/>
      <c r="I72" s="36"/>
    </row>
    <row r="73" spans="1:9" ht="18.75" customHeight="1" x14ac:dyDescent="0.45">
      <c r="A73" s="26"/>
    </row>
    <row r="74" spans="1:9" ht="18.75" customHeight="1" x14ac:dyDescent="0.45">
      <c r="A74" s="42" t="s">
        <v>74</v>
      </c>
      <c r="B74" s="42"/>
      <c r="C74" s="42"/>
      <c r="D74" s="42"/>
      <c r="E74" s="42"/>
      <c r="F74" s="42"/>
      <c r="G74" s="42"/>
      <c r="H74" s="42"/>
      <c r="I74" s="42"/>
    </row>
    <row r="75" spans="1:9" ht="75" x14ac:dyDescent="0.45">
      <c r="A75" s="27" t="s">
        <v>63</v>
      </c>
    </row>
    <row r="76" spans="1:9" x14ac:dyDescent="0.45">
      <c r="A76" s="36" t="s">
        <v>64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45">
      <c r="A77" s="36" t="s">
        <v>65</v>
      </c>
      <c r="B77" s="36"/>
      <c r="C77" s="36"/>
      <c r="D77" s="36"/>
      <c r="E77" s="36"/>
      <c r="F77" s="36"/>
      <c r="G77" s="36"/>
      <c r="H77" s="36"/>
      <c r="I77" s="36"/>
    </row>
    <row r="78" spans="1:9" x14ac:dyDescent="0.45">
      <c r="A78" s="26"/>
    </row>
    <row r="79" spans="1:9" x14ac:dyDescent="0.45">
      <c r="A79" s="36" t="s">
        <v>66</v>
      </c>
      <c r="B79" s="36"/>
      <c r="C79" s="36"/>
      <c r="D79" s="36"/>
      <c r="E79" s="36"/>
      <c r="F79" s="36"/>
      <c r="G79" s="36"/>
      <c r="H79" s="36"/>
      <c r="I79" s="36"/>
    </row>
    <row r="80" spans="1:9" x14ac:dyDescent="0.45">
      <c r="A80" s="28"/>
    </row>
    <row r="81" spans="1:1" x14ac:dyDescent="0.45">
      <c r="A81" s="28" t="s">
        <v>67</v>
      </c>
    </row>
    <row r="82" spans="1:1" x14ac:dyDescent="0.45">
      <c r="A82" s="28" t="s">
        <v>68</v>
      </c>
    </row>
    <row r="83" spans="1:1" x14ac:dyDescent="0.45">
      <c r="A83" s="28"/>
    </row>
    <row r="84" spans="1:1" x14ac:dyDescent="0.45">
      <c r="A84" s="28" t="s">
        <v>69</v>
      </c>
    </row>
    <row r="85" spans="1:1" x14ac:dyDescent="0.45">
      <c r="A85" s="29"/>
    </row>
    <row r="86" spans="1:1" x14ac:dyDescent="0.45">
      <c r="A86" s="28" t="s">
        <v>70</v>
      </c>
    </row>
    <row r="87" spans="1:1" x14ac:dyDescent="0.45">
      <c r="A87" s="28"/>
    </row>
    <row r="88" spans="1:1" x14ac:dyDescent="0.45">
      <c r="A88" s="28" t="s">
        <v>71</v>
      </c>
    </row>
    <row r="89" spans="1:1" x14ac:dyDescent="0.45">
      <c r="A89" s="28"/>
    </row>
    <row r="90" spans="1:1" x14ac:dyDescent="0.45">
      <c r="A90" s="28" t="s">
        <v>72</v>
      </c>
    </row>
    <row r="91" spans="1:1" x14ac:dyDescent="0.45">
      <c r="A91" s="28" t="s">
        <v>68</v>
      </c>
    </row>
    <row r="92" spans="1:1" x14ac:dyDescent="0.45">
      <c r="A92" s="28"/>
    </row>
    <row r="93" spans="1:1" x14ac:dyDescent="0.45">
      <c r="A93" s="28" t="s">
        <v>73</v>
      </c>
    </row>
  </sheetData>
  <mergeCells count="18">
    <mergeCell ref="G9:I9"/>
    <mergeCell ref="A8:I8"/>
    <mergeCell ref="A9:A10"/>
    <mergeCell ref="B9:B10"/>
    <mergeCell ref="C9:C10"/>
    <mergeCell ref="D9:D10"/>
    <mergeCell ref="E9:E10"/>
    <mergeCell ref="F9:F10"/>
    <mergeCell ref="A79:I79"/>
    <mergeCell ref="C4:H4"/>
    <mergeCell ref="A6:H6"/>
    <mergeCell ref="A7:H7"/>
    <mergeCell ref="H2:I3"/>
    <mergeCell ref="A71:I71"/>
    <mergeCell ref="A76:I76"/>
    <mergeCell ref="A72:I72"/>
    <mergeCell ref="A74:I74"/>
    <mergeCell ref="A77:I77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Cisc</cp:lastModifiedBy>
  <cp:lastPrinted>2022-06-06T10:21:57Z</cp:lastPrinted>
  <dcterms:created xsi:type="dcterms:W3CDTF">2022-02-02T17:18:34Z</dcterms:created>
  <dcterms:modified xsi:type="dcterms:W3CDTF">2022-07-04T11:36:00Z</dcterms:modified>
</cp:coreProperties>
</file>