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30445945-FE54-4887-AACB-BDF23E4F45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2" sheetId="2" r:id="rId1"/>
  </sheets>
  <definedNames>
    <definedName name="_xlnm.Print_Area" localSheetId="0">Лист2!$A$1:$K$84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8" i="2" l="1"/>
  <c r="F35" i="2"/>
  <c r="F42" i="2"/>
  <c r="I42" i="2" l="1"/>
  <c r="E13" i="2"/>
  <c r="F46" i="2"/>
  <c r="I46" i="2" s="1"/>
  <c r="I45" i="2" s="1"/>
  <c r="F43" i="2"/>
  <c r="I43" i="2" s="1"/>
  <c r="F33" i="2"/>
  <c r="I33" i="2" s="1"/>
  <c r="F45" i="2" l="1"/>
  <c r="F57" i="2"/>
  <c r="I57" i="2" s="1"/>
  <c r="F44" i="2" l="1"/>
  <c r="F40" i="2" s="1"/>
  <c r="I44" i="2" l="1"/>
  <c r="I40" i="2" s="1"/>
  <c r="F54" i="2"/>
  <c r="F53" i="2"/>
  <c r="I38" i="2"/>
  <c r="F52" i="2" l="1"/>
  <c r="F20" i="2"/>
  <c r="I20" i="2" s="1"/>
  <c r="F24" i="2"/>
  <c r="I24" i="2" s="1"/>
  <c r="F38" i="2"/>
  <c r="F32" i="2"/>
  <c r="I32" i="2" s="1"/>
  <c r="I54" i="2"/>
  <c r="I53" i="2"/>
  <c r="F49" i="2"/>
  <c r="I49" i="2" s="1"/>
  <c r="F28" i="2"/>
  <c r="I28" i="2" s="1"/>
  <c r="F23" i="2"/>
  <c r="I23" i="2" s="1"/>
  <c r="F16" i="2"/>
  <c r="I16" i="2" s="1"/>
  <c r="F15" i="2"/>
  <c r="F14" i="2"/>
  <c r="F13" i="2" l="1"/>
  <c r="F30" i="2"/>
  <c r="F31" i="2"/>
  <c r="I31" i="2" s="1"/>
  <c r="F56" i="2"/>
  <c r="F55" i="2" s="1"/>
  <c r="F51" i="2" s="1"/>
  <c r="F29" i="2" l="1"/>
  <c r="F27" i="2"/>
  <c r="I27" i="2" l="1"/>
  <c r="F50" i="2"/>
  <c r="F48" i="2" s="1"/>
  <c r="F47" i="2" s="1"/>
  <c r="I50" i="2" l="1"/>
  <c r="I48" i="2" s="1"/>
  <c r="I47" i="2" s="1"/>
  <c r="I56" i="2"/>
  <c r="I55" i="2" s="1"/>
  <c r="F39" i="2"/>
  <c r="F26" i="2"/>
  <c r="F25" i="2" s="1"/>
  <c r="F22" i="2"/>
  <c r="F21" i="2" s="1"/>
  <c r="F19" i="2"/>
  <c r="I19" i="2" s="1"/>
  <c r="F18" i="2"/>
  <c r="I18" i="2" s="1"/>
  <c r="F17" i="2"/>
  <c r="F37" i="2" l="1"/>
  <c r="F36" i="2" s="1"/>
  <c r="F12" i="2"/>
  <c r="I52" i="2"/>
  <c r="I51" i="2" s="1"/>
  <c r="I22" i="2"/>
  <c r="I21" i="2" s="1"/>
  <c r="I17" i="2"/>
  <c r="I15" i="2"/>
  <c r="I14" i="2"/>
  <c r="I26" i="2"/>
  <c r="I25" i="2" s="1"/>
  <c r="I30" i="2"/>
  <c r="I29" i="2" s="1"/>
  <c r="I39" i="2"/>
  <c r="I37" i="2" s="1"/>
  <c r="I36" i="2" s="1"/>
  <c r="I13" i="2" l="1"/>
  <c r="I12" i="2"/>
  <c r="I35" i="2" l="1"/>
  <c r="I58" i="2" l="1"/>
</calcChain>
</file>

<file path=xl/sharedStrings.xml><?xml version="1.0" encoding="utf-8"?>
<sst xmlns="http://schemas.openxmlformats.org/spreadsheetml/2006/main" count="106" uniqueCount="75">
  <si>
    <t>№</t>
  </si>
  <si>
    <t xml:space="preserve">Статьи расходов </t>
  </si>
  <si>
    <t>Единица измерения</t>
  </si>
  <si>
    <t xml:space="preserve">Количество </t>
  </si>
  <si>
    <t>Стоимость, тенге</t>
  </si>
  <si>
    <t>Источники финансирования</t>
  </si>
  <si>
    <t>Заявитель (софинансирование)</t>
  </si>
  <si>
    <t xml:space="preserve">Другие источники софинансирования </t>
  </si>
  <si>
    <t>Средства гранта</t>
  </si>
  <si>
    <t>Заработная плата, в т.ч.</t>
  </si>
  <si>
    <t xml:space="preserve">Расходные материалы, приобретение товаров, необходимых для обслуживания и содержания основных средств и другие запасы, в т.ч. </t>
  </si>
  <si>
    <t>Материально-техническое обеспечение, в т. ч.:</t>
  </si>
  <si>
    <t>Административные затраты:</t>
  </si>
  <si>
    <t>Прямые расходы:</t>
  </si>
  <si>
    <t xml:space="preserve">Социальный налог и социальные отчисления </t>
  </si>
  <si>
    <t>месяц</t>
  </si>
  <si>
    <t>Медицинское страхование</t>
  </si>
  <si>
    <t xml:space="preserve">Расходы на оплату услуг связи </t>
  </si>
  <si>
    <t>Грантодатель:</t>
  </si>
  <si>
    <t>Банковские услуги</t>
  </si>
  <si>
    <t>Всего, тенге</t>
  </si>
  <si>
    <t>Руководитель проекта</t>
  </si>
  <si>
    <t>Бухгалтер проекта</t>
  </si>
  <si>
    <t>Заправка картриджа</t>
  </si>
  <si>
    <t>ИТОГО</t>
  </si>
  <si>
    <t>услуга</t>
  </si>
  <si>
    <t>Координатор проекта</t>
  </si>
  <si>
    <t>Почтовые услуги</t>
  </si>
  <si>
    <t>Канцелярские товары</t>
  </si>
  <si>
    <r>
      <t xml:space="preserve">Размер гранта: </t>
    </r>
    <r>
      <rPr>
        <sz val="12"/>
        <color theme="1"/>
        <rFont val="Times New Roman"/>
        <family val="1"/>
        <charset val="204"/>
      </rPr>
      <t>40 420 000 (сорок миллионов четыреста двадцать тысяч) тенге.</t>
    </r>
  </si>
  <si>
    <t>Ноутбук</t>
  </si>
  <si>
    <t xml:space="preserve">Услуги специалиста по связям с общественностью </t>
  </si>
  <si>
    <t>Принтер МФУ</t>
  </si>
  <si>
    <t>Услуга конференции ZOOM</t>
  </si>
  <si>
    <t>Расходы по оплате услуг, оказываемых юридическими и физическими лицами, в том числе:</t>
  </si>
  <si>
    <t>расходы по оплате работ и услуг, оказываемых юридическими и физическими лицами, в том числе:</t>
  </si>
  <si>
    <t>Расходы по оплате работ и услуг, оказываемых юридическими и физическими лицами, в том числе:</t>
  </si>
  <si>
    <r>
      <t xml:space="preserve">Грантополучатель:   </t>
    </r>
    <r>
      <rPr>
        <sz val="12"/>
        <color theme="1"/>
        <rFont val="Times New Roman"/>
        <family val="1"/>
        <charset val="204"/>
      </rPr>
      <t>МОО "Молодежь за здоровый образ жизни"</t>
    </r>
  </si>
  <si>
    <r>
      <rPr>
        <b/>
        <sz val="12"/>
        <color theme="1"/>
        <rFont val="Times New Roman"/>
        <family val="1"/>
        <charset val="204"/>
      </rPr>
      <t xml:space="preserve">Тема гранта: </t>
    </r>
    <r>
      <rPr>
        <sz val="12"/>
        <color theme="1"/>
        <rFont val="Times New Roman"/>
        <family val="1"/>
        <charset val="204"/>
      </rPr>
      <t xml:space="preserve">«Организация комплекса мероприятий, направленных на развитие гражданских инициатив на селе» 
</t>
    </r>
  </si>
  <si>
    <t>Флеш -накопители</t>
  </si>
  <si>
    <t>Процессор для ПК Corel i5 (материнская плата, оперативная память на 8 гб, видеокарта, кулер, SSD -диск)</t>
  </si>
  <si>
    <t>Принтер цветной  струйный  Epson</t>
  </si>
  <si>
    <t>Услуги  системный администратор</t>
  </si>
  <si>
    <t>Изготовление инфографики – 2шт*10000 тг=20000</t>
  </si>
  <si>
    <t>Услуги по рекламного агентства по продвижению SMM  (настройка таргетированной рекламы , реклама в пабликах, у блогеров)</t>
  </si>
  <si>
    <t xml:space="preserve">Смета расходов по реализации социального проекта 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</si>
  <si>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</si>
  <si>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</si>
  <si>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t xml:space="preserve">                                                        М.П.</t>
  </si>
  <si>
    <t xml:space="preserve">НАО «Центр поддержки гражданских инициатив» </t>
  </si>
  <si>
    <t>Ассистент-консультант проекта</t>
  </si>
  <si>
    <t xml:space="preserve">смартфон </t>
  </si>
  <si>
    <t xml:space="preserve">Мероприятие 1.
Проведение не менее 4-х обучающих мероприятий по социальному проектированию среди сельских жителей, НПО, инициативных групп посредством ZOOM конференции с привлечением двух экспертов                                </t>
  </si>
  <si>
    <t>Услуги экспертов для проведения вебинаров (2 эксперта*4 семинара *65000 тг )</t>
  </si>
  <si>
    <t xml:space="preserve">Мероприятие 2. 
Консультирование участников малых грантов, не менее 200
</t>
  </si>
  <si>
    <t xml:space="preserve"> Ассистент консультант проекта</t>
  </si>
  <si>
    <t xml:space="preserve"> Мероприятие 3. Выделение  50 малых грантов, направленных на мобилизацию местного сообщества, выявление лидеров в области развития сельских инициатив и повышение цифровой, финансовой грамотности населения</t>
  </si>
  <si>
    <t xml:space="preserve"> Выделено 50 малых грантов  по 500 тыс. тг</t>
  </si>
  <si>
    <t>Мероприятие 4. Ежемесячное  освещение проекта в СМИ</t>
  </si>
  <si>
    <t>Мероприятие 5.  Популяризация успешных проектов и активной деятельности местных сообществ посредством SMM продвижения (публикации для размещения в информационных ресурсах и социальных сетях), видеороликов об успешных кейсах в рамках реализации малых грантов</t>
  </si>
  <si>
    <t>штука</t>
  </si>
  <si>
    <t xml:space="preserve"> Председатель МОО "Молодежь за ЗОЖ" _________________ Грабарь Л.Н.</t>
  </si>
  <si>
    <t>Изготовление 2-х видеороликов об успешных кейсах (1 ролик на русском языке,1 ролик на казахском языке  длитеьностью не менее 1 мин. ) (2 ролика 300000 =600000 тг)</t>
  </si>
  <si>
    <t>Изготовление афиш (уникальных публикации 50 шт*3000 тг) о реализации 50 малых грантов</t>
  </si>
  <si>
    <t>Приложение № 2 
к Договору о предоставлении гранта 
от «31»  марта  2022  года №  40</t>
  </si>
  <si>
    <t>Расходы на оплату аренды за помещения (37.5)</t>
  </si>
  <si>
    <t>Размещение материалов СМИ (на республиканских интернет-порталах, в печатных СМИ -4 публикации)</t>
  </si>
  <si>
    <t xml:space="preserve"> Полиграфические услуги, в том числе:</t>
  </si>
  <si>
    <t>СОГЛАСОВАНО</t>
  </si>
  <si>
    <t>И.О. Председателя Правления</t>
  </si>
  <si>
    <t>______________________Құрман Ғ.П</t>
  </si>
  <si>
    <t>Заместитель Председателя Правления</t>
  </si>
  <si>
    <t>______________________ Бисембиев Ж.О.</t>
  </si>
  <si>
    <t>Главный менеджер Департаментата управления проектами</t>
  </si>
  <si>
    <t>______________________ Рыспаева Д.М.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</si>
</sst>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_р_._-;\-* #,##0_р_._-;_-* &quot;-&quot;??_р_._-;_-@_-"/>
    <numFmt numFmtId="168" formatCode="#,##0_ ;\-#,##0\ 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6">
    <xf numFmtId="0" fontId="0" fillId="0" borderId="0" xfId="0"/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6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166" fontId="4" fillId="2" borderId="0" xfId="0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 indent="10"/>
    </xf>
    <xf numFmtId="0" fontId="4" fillId="0" borderId="0" xfId="0" applyFont="1" applyAlignment="1">
      <alignment horizontal="left" vertical="center" wrapText="1" indent="10"/>
    </xf>
    <xf numFmtId="0" fontId="4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3" fillId="2" borderId="1" xfId="1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left" vertical="center" wrapText="1"/>
    </xf>
    <xf numFmtId="168" fontId="4" fillId="2" borderId="2" xfId="1" applyNumberFormat="1" applyFont="1" applyFill="1" applyBorder="1" applyAlignment="1">
      <alignment horizontal="center" vertical="center" wrapText="1"/>
    </xf>
    <xf numFmtId="168" fontId="4" fillId="2" borderId="2" xfId="1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 wrapText="1"/>
    </xf>
    <xf numFmtId="168" fontId="4" fillId="2" borderId="1" xfId="1" applyNumberFormat="1" applyFont="1" applyFill="1" applyBorder="1" applyAlignment="1">
      <alignment horizontal="center" vertical="center"/>
    </xf>
    <xf numFmtId="168" fontId="4" fillId="2" borderId="1" xfId="1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168" fontId="3" fillId="2" borderId="1" xfId="1" applyNumberFormat="1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168" fontId="3" fillId="2" borderId="1" xfId="1" applyNumberFormat="1" applyFont="1" applyFill="1" applyBorder="1" applyAlignment="1">
      <alignment horizontal="left" vertical="center"/>
    </xf>
    <xf numFmtId="168" fontId="3" fillId="2" borderId="1" xfId="1" applyNumberFormat="1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 wrapText="1"/>
    </xf>
    <xf numFmtId="167" fontId="3" fillId="2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4" fillId="2" borderId="1" xfId="0" applyNumberFormat="1" applyFont="1" applyFill="1" applyBorder="1" applyAlignment="1">
      <alignment horizontal="left" vertical="top" wrapText="1"/>
    </xf>
    <xf numFmtId="167" fontId="3" fillId="2" borderId="1" xfId="1" applyNumberFormat="1" applyFont="1" applyFill="1" applyBorder="1" applyAlignment="1">
      <alignment horizontal="center" vertical="top"/>
    </xf>
    <xf numFmtId="168" fontId="3" fillId="2" borderId="1" xfId="1" applyNumberFormat="1" applyFont="1" applyFill="1" applyBorder="1" applyAlignment="1">
      <alignment horizontal="center" vertical="top"/>
    </xf>
    <xf numFmtId="168" fontId="4" fillId="2" borderId="1" xfId="1" applyNumberFormat="1" applyFont="1" applyFill="1" applyBorder="1" applyAlignment="1">
      <alignment horizontal="center" vertical="top"/>
    </xf>
    <xf numFmtId="168" fontId="4" fillId="2" borderId="1" xfId="1" applyNumberFormat="1" applyFont="1" applyFill="1" applyBorder="1" applyAlignment="1">
      <alignment horizontal="left" vertical="top"/>
    </xf>
    <xf numFmtId="1" fontId="3" fillId="2" borderId="0" xfId="0" applyNumberFormat="1" applyFont="1" applyFill="1" applyAlignment="1">
      <alignment vertical="top"/>
    </xf>
    <xf numFmtId="1" fontId="4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7" fontId="3" fillId="0" borderId="0" xfId="1" applyNumberFormat="1" applyFont="1" applyFill="1"/>
    <xf numFmtId="3" fontId="3" fillId="0" borderId="0" xfId="0" applyNumberFormat="1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4"/>
  <sheetViews>
    <sheetView tabSelected="1" view="pageBreakPreview" topLeftCell="A62" zoomScale="80" zoomScaleNormal="80" zoomScaleSheetLayoutView="80" workbookViewId="0">
      <selection activeCell="B2" sqref="B2:J2"/>
    </sheetView>
  </sheetViews>
  <sheetFormatPr defaultColWidth="9.140625" defaultRowHeight="18.75" x14ac:dyDescent="0.25"/>
  <cols>
    <col min="1" max="1" width="5.28515625" style="1" customWidth="1"/>
    <col min="2" max="2" width="52.85546875" style="27" customWidth="1"/>
    <col min="3" max="4" width="15.7109375" style="1" customWidth="1"/>
    <col min="5" max="5" width="15.7109375" style="2" customWidth="1"/>
    <col min="6" max="6" width="15.7109375" style="3" customWidth="1"/>
    <col min="7" max="7" width="20.7109375" style="4" customWidth="1"/>
    <col min="8" max="9" width="20.7109375" style="1" customWidth="1"/>
    <col min="10" max="16384" width="9.140625" style="27"/>
  </cols>
  <sheetData>
    <row r="1" spans="1:10" ht="36.6" customHeight="1" x14ac:dyDescent="0.25">
      <c r="B1" s="23"/>
      <c r="C1" s="10"/>
      <c r="D1" s="10"/>
      <c r="E1" s="12"/>
      <c r="F1" s="7"/>
      <c r="G1" s="8"/>
      <c r="H1" s="82"/>
      <c r="I1" s="82"/>
    </row>
    <row r="2" spans="1:10" ht="50.25" customHeight="1" x14ac:dyDescent="0.25">
      <c r="B2" s="87" t="s">
        <v>64</v>
      </c>
      <c r="C2" s="87"/>
      <c r="D2" s="87"/>
      <c r="E2" s="87"/>
      <c r="F2" s="87"/>
      <c r="G2" s="87"/>
      <c r="H2" s="87"/>
      <c r="I2" s="87"/>
      <c r="J2" s="87"/>
    </row>
    <row r="3" spans="1:10" x14ac:dyDescent="0.25">
      <c r="B3" s="23"/>
      <c r="C3" s="11" t="s">
        <v>45</v>
      </c>
      <c r="D3" s="11"/>
      <c r="E3" s="12"/>
      <c r="F3" s="85"/>
      <c r="G3" s="85"/>
      <c r="H3" s="85"/>
      <c r="I3" s="85"/>
    </row>
    <row r="4" spans="1:10" ht="6.75" customHeight="1" x14ac:dyDescent="0.25">
      <c r="A4" s="5"/>
      <c r="B4" s="11"/>
      <c r="C4" s="11"/>
      <c r="D4" s="11"/>
      <c r="E4" s="13"/>
      <c r="F4" s="85"/>
      <c r="G4" s="86"/>
      <c r="H4" s="86"/>
      <c r="I4" s="86"/>
    </row>
    <row r="5" spans="1:10" x14ac:dyDescent="0.25">
      <c r="A5" s="5"/>
      <c r="B5" s="25" t="s">
        <v>37</v>
      </c>
      <c r="C5" s="14"/>
      <c r="D5" s="14"/>
      <c r="E5" s="14"/>
      <c r="F5" s="14"/>
      <c r="G5" s="14"/>
      <c r="H5" s="9"/>
      <c r="I5" s="9"/>
    </row>
    <row r="6" spans="1:10" s="40" customFormat="1" ht="35.25" customHeight="1" x14ac:dyDescent="0.25">
      <c r="A6" s="6"/>
      <c r="B6" s="84" t="s">
        <v>38</v>
      </c>
      <c r="C6" s="84"/>
      <c r="D6" s="84"/>
      <c r="E6" s="84"/>
      <c r="F6" s="84"/>
      <c r="G6" s="84"/>
      <c r="H6" s="9"/>
      <c r="I6" s="9"/>
    </row>
    <row r="7" spans="1:10" ht="2.25" hidden="1" customHeight="1" x14ac:dyDescent="0.25">
      <c r="B7" s="15"/>
      <c r="C7" s="11"/>
      <c r="D7" s="11"/>
      <c r="E7" s="11"/>
      <c r="F7" s="16"/>
      <c r="G7" s="17"/>
      <c r="H7" s="10"/>
      <c r="I7" s="10"/>
    </row>
    <row r="8" spans="1:10" ht="14.25" customHeight="1" x14ac:dyDescent="0.25">
      <c r="A8" s="27"/>
      <c r="B8" s="41" t="s">
        <v>29</v>
      </c>
      <c r="C8" s="42"/>
      <c r="D8" s="31"/>
      <c r="E8" s="31"/>
      <c r="F8" s="43"/>
      <c r="G8" s="44"/>
      <c r="H8" s="31"/>
      <c r="I8" s="45"/>
      <c r="J8" s="46"/>
    </row>
    <row r="9" spans="1:10" ht="0.6" customHeight="1" x14ac:dyDescent="0.25">
      <c r="A9" s="27"/>
      <c r="B9" s="47"/>
      <c r="C9" s="32"/>
      <c r="D9" s="32"/>
      <c r="E9" s="48"/>
      <c r="F9" s="49"/>
      <c r="G9" s="50"/>
      <c r="H9" s="32"/>
      <c r="I9" s="46"/>
      <c r="J9" s="46"/>
    </row>
    <row r="10" spans="1:10" ht="18.75" customHeight="1" x14ac:dyDescent="0.25">
      <c r="A10" s="88" t="s">
        <v>0</v>
      </c>
      <c r="B10" s="89" t="s">
        <v>1</v>
      </c>
      <c r="C10" s="90" t="s">
        <v>2</v>
      </c>
      <c r="D10" s="90" t="s">
        <v>3</v>
      </c>
      <c r="E10" s="83" t="s">
        <v>4</v>
      </c>
      <c r="F10" s="83" t="s">
        <v>20</v>
      </c>
      <c r="G10" s="91" t="s">
        <v>5</v>
      </c>
      <c r="H10" s="91"/>
      <c r="I10" s="91"/>
    </row>
    <row r="11" spans="1:10" ht="57" customHeight="1" x14ac:dyDescent="0.25">
      <c r="A11" s="88"/>
      <c r="B11" s="89"/>
      <c r="C11" s="90"/>
      <c r="D11" s="90"/>
      <c r="E11" s="83"/>
      <c r="F11" s="83"/>
      <c r="G11" s="29" t="s">
        <v>6</v>
      </c>
      <c r="H11" s="29" t="s">
        <v>7</v>
      </c>
      <c r="I11" s="30" t="s">
        <v>8</v>
      </c>
    </row>
    <row r="12" spans="1:10" s="24" customFormat="1" ht="18" customHeight="1" x14ac:dyDescent="0.25">
      <c r="A12" s="51">
        <v>1</v>
      </c>
      <c r="B12" s="52" t="s">
        <v>12</v>
      </c>
      <c r="C12" s="33"/>
      <c r="D12" s="33"/>
      <c r="E12" s="53"/>
      <c r="F12" s="53">
        <f>F13+F17+F18+F19+F20+F21+F25</f>
        <v>7630800</v>
      </c>
      <c r="G12" s="53"/>
      <c r="H12" s="53"/>
      <c r="I12" s="54">
        <f>F12</f>
        <v>7630800</v>
      </c>
    </row>
    <row r="13" spans="1:10" s="24" customFormat="1" ht="18" customHeight="1" x14ac:dyDescent="0.25">
      <c r="A13" s="55"/>
      <c r="B13" s="56" t="s">
        <v>9</v>
      </c>
      <c r="C13" s="34"/>
      <c r="D13" s="34"/>
      <c r="E13" s="57">
        <f>E14+E15+E16</f>
        <v>710000</v>
      </c>
      <c r="F13" s="57">
        <f>F14+F15+F16</f>
        <v>5680000</v>
      </c>
      <c r="G13" s="57"/>
      <c r="H13" s="57"/>
      <c r="I13" s="58">
        <f>I14+I15+I16</f>
        <v>5680000</v>
      </c>
    </row>
    <row r="14" spans="1:10" s="24" customFormat="1" ht="18" customHeight="1" x14ac:dyDescent="0.25">
      <c r="A14" s="55"/>
      <c r="B14" s="59" t="s">
        <v>21</v>
      </c>
      <c r="C14" s="34" t="s">
        <v>15</v>
      </c>
      <c r="D14" s="34">
        <v>8</v>
      </c>
      <c r="E14" s="60">
        <v>250000</v>
      </c>
      <c r="F14" s="61">
        <f t="shared" ref="F14:F15" si="0">D14*E14</f>
        <v>2000000</v>
      </c>
      <c r="G14" s="60"/>
      <c r="H14" s="60"/>
      <c r="I14" s="62">
        <f>F14</f>
        <v>2000000</v>
      </c>
    </row>
    <row r="15" spans="1:10" s="24" customFormat="1" ht="18" customHeight="1" x14ac:dyDescent="0.25">
      <c r="A15" s="55"/>
      <c r="B15" s="59" t="s">
        <v>26</v>
      </c>
      <c r="C15" s="34" t="s">
        <v>15</v>
      </c>
      <c r="D15" s="34">
        <v>8</v>
      </c>
      <c r="E15" s="60">
        <v>230000</v>
      </c>
      <c r="F15" s="61">
        <f t="shared" si="0"/>
        <v>1840000</v>
      </c>
      <c r="G15" s="60"/>
      <c r="H15" s="60"/>
      <c r="I15" s="62">
        <f t="shared" ref="I15:I24" si="1">F15</f>
        <v>1840000</v>
      </c>
    </row>
    <row r="16" spans="1:10" s="24" customFormat="1" ht="18" customHeight="1" x14ac:dyDescent="0.25">
      <c r="A16" s="55"/>
      <c r="B16" s="59" t="s">
        <v>22</v>
      </c>
      <c r="C16" s="35" t="s">
        <v>15</v>
      </c>
      <c r="D16" s="35">
        <v>8</v>
      </c>
      <c r="E16" s="61">
        <v>230000</v>
      </c>
      <c r="F16" s="61">
        <f t="shared" ref="F16" si="2">D16*E16</f>
        <v>1840000</v>
      </c>
      <c r="G16" s="61"/>
      <c r="H16" s="61"/>
      <c r="I16" s="63">
        <f>F16</f>
        <v>1840000</v>
      </c>
    </row>
    <row r="17" spans="1:9" s="64" customFormat="1" ht="18" customHeight="1" x14ac:dyDescent="0.25">
      <c r="A17" s="55"/>
      <c r="B17" s="56" t="s">
        <v>14</v>
      </c>
      <c r="C17" s="35" t="s">
        <v>15</v>
      </c>
      <c r="D17" s="34">
        <v>8</v>
      </c>
      <c r="E17" s="60">
        <v>59356</v>
      </c>
      <c r="F17" s="57">
        <f t="shared" ref="F17:F23" si="3">D17*E17</f>
        <v>474848</v>
      </c>
      <c r="G17" s="60"/>
      <c r="H17" s="60"/>
      <c r="I17" s="58">
        <f t="shared" si="1"/>
        <v>474848</v>
      </c>
    </row>
    <row r="18" spans="1:9" s="64" customFormat="1" ht="18" customHeight="1" x14ac:dyDescent="0.25">
      <c r="A18" s="55"/>
      <c r="B18" s="55" t="s">
        <v>16</v>
      </c>
      <c r="C18" s="35" t="s">
        <v>15</v>
      </c>
      <c r="D18" s="34">
        <v>8</v>
      </c>
      <c r="E18" s="61">
        <v>21300</v>
      </c>
      <c r="F18" s="57">
        <f t="shared" si="3"/>
        <v>170400</v>
      </c>
      <c r="G18" s="60"/>
      <c r="H18" s="61"/>
      <c r="I18" s="58">
        <f t="shared" si="1"/>
        <v>170400</v>
      </c>
    </row>
    <row r="19" spans="1:9" s="64" customFormat="1" ht="18" customHeight="1" x14ac:dyDescent="0.25">
      <c r="A19" s="55"/>
      <c r="B19" s="55" t="s">
        <v>19</v>
      </c>
      <c r="C19" s="35" t="s">
        <v>15</v>
      </c>
      <c r="D19" s="34">
        <v>8</v>
      </c>
      <c r="E19" s="60">
        <v>7000</v>
      </c>
      <c r="F19" s="57">
        <f t="shared" si="3"/>
        <v>56000</v>
      </c>
      <c r="G19" s="60"/>
      <c r="H19" s="60"/>
      <c r="I19" s="58">
        <f t="shared" si="1"/>
        <v>56000</v>
      </c>
    </row>
    <row r="20" spans="1:9" s="64" customFormat="1" ht="18" customHeight="1" x14ac:dyDescent="0.25">
      <c r="A20" s="55"/>
      <c r="B20" s="56" t="s">
        <v>27</v>
      </c>
      <c r="C20" s="35" t="s">
        <v>25</v>
      </c>
      <c r="D20" s="34">
        <v>1</v>
      </c>
      <c r="E20" s="60">
        <v>33552</v>
      </c>
      <c r="F20" s="57">
        <f t="shared" si="3"/>
        <v>33552</v>
      </c>
      <c r="G20" s="60"/>
      <c r="H20" s="60"/>
      <c r="I20" s="58">
        <f t="shared" si="1"/>
        <v>33552</v>
      </c>
    </row>
    <row r="21" spans="1:9" s="64" customFormat="1" ht="47.25" x14ac:dyDescent="0.25">
      <c r="A21" s="55"/>
      <c r="B21" s="56" t="s">
        <v>34</v>
      </c>
      <c r="C21" s="35"/>
      <c r="D21" s="34"/>
      <c r="E21" s="60"/>
      <c r="F21" s="57">
        <f>F22+F23+F24</f>
        <v>1070000</v>
      </c>
      <c r="G21" s="60"/>
      <c r="H21" s="60"/>
      <c r="I21" s="58">
        <f>I22+I23+I24</f>
        <v>1070000</v>
      </c>
    </row>
    <row r="22" spans="1:9" s="64" customFormat="1" ht="15.75" x14ac:dyDescent="0.25">
      <c r="A22" s="55"/>
      <c r="B22" s="59" t="s">
        <v>17</v>
      </c>
      <c r="C22" s="35" t="s">
        <v>15</v>
      </c>
      <c r="D22" s="34">
        <v>8</v>
      </c>
      <c r="E22" s="60">
        <v>15000</v>
      </c>
      <c r="F22" s="60">
        <f t="shared" si="3"/>
        <v>120000</v>
      </c>
      <c r="G22" s="60"/>
      <c r="H22" s="60"/>
      <c r="I22" s="62">
        <f t="shared" si="1"/>
        <v>120000</v>
      </c>
    </row>
    <row r="23" spans="1:9" s="64" customFormat="1" ht="15.75" x14ac:dyDescent="0.25">
      <c r="A23" s="55"/>
      <c r="B23" s="65" t="s">
        <v>65</v>
      </c>
      <c r="C23" s="35" t="s">
        <v>15</v>
      </c>
      <c r="D23" s="34">
        <v>8</v>
      </c>
      <c r="E23" s="60">
        <v>112500</v>
      </c>
      <c r="F23" s="60">
        <f t="shared" si="3"/>
        <v>900000</v>
      </c>
      <c r="G23" s="60"/>
      <c r="H23" s="60"/>
      <c r="I23" s="62">
        <f t="shared" si="1"/>
        <v>900000</v>
      </c>
    </row>
    <row r="24" spans="1:9" s="64" customFormat="1" ht="15.75" x14ac:dyDescent="0.25">
      <c r="A24" s="55"/>
      <c r="B24" s="59" t="s">
        <v>42</v>
      </c>
      <c r="C24" s="35" t="s">
        <v>25</v>
      </c>
      <c r="D24" s="34">
        <v>1</v>
      </c>
      <c r="E24" s="60">
        <v>50000</v>
      </c>
      <c r="F24" s="60">
        <f>E24</f>
        <v>50000</v>
      </c>
      <c r="G24" s="60"/>
      <c r="H24" s="60"/>
      <c r="I24" s="62">
        <f t="shared" si="1"/>
        <v>50000</v>
      </c>
    </row>
    <row r="25" spans="1:9" s="24" customFormat="1" ht="52.5" customHeight="1" x14ac:dyDescent="0.25">
      <c r="A25" s="55"/>
      <c r="B25" s="56" t="s">
        <v>10</v>
      </c>
      <c r="C25" s="34"/>
      <c r="D25" s="36"/>
      <c r="E25" s="57"/>
      <c r="F25" s="57">
        <f>F26+F27+F28</f>
        <v>146000</v>
      </c>
      <c r="G25" s="57"/>
      <c r="H25" s="57"/>
      <c r="I25" s="58">
        <f>I26+I27+I28</f>
        <v>146000</v>
      </c>
    </row>
    <row r="26" spans="1:9" s="24" customFormat="1" ht="18" customHeight="1" x14ac:dyDescent="0.25">
      <c r="A26" s="55"/>
      <c r="B26" s="59" t="s">
        <v>28</v>
      </c>
      <c r="C26" s="66" t="s">
        <v>15</v>
      </c>
      <c r="D26" s="37">
        <v>8</v>
      </c>
      <c r="E26" s="60">
        <v>11000</v>
      </c>
      <c r="F26" s="60">
        <f t="shared" ref="F26:F39" si="4">D26*E26</f>
        <v>88000</v>
      </c>
      <c r="G26" s="60"/>
      <c r="H26" s="60"/>
      <c r="I26" s="62">
        <f t="shared" ref="I26:I39" si="5">F26</f>
        <v>88000</v>
      </c>
    </row>
    <row r="27" spans="1:9" s="24" customFormat="1" ht="18" customHeight="1" x14ac:dyDescent="0.25">
      <c r="A27" s="55"/>
      <c r="B27" s="59" t="s">
        <v>23</v>
      </c>
      <c r="C27" s="66" t="s">
        <v>25</v>
      </c>
      <c r="D27" s="37">
        <v>8</v>
      </c>
      <c r="E27" s="60">
        <v>2250</v>
      </c>
      <c r="F27" s="60">
        <f t="shared" si="4"/>
        <v>18000</v>
      </c>
      <c r="G27" s="60"/>
      <c r="H27" s="60"/>
      <c r="I27" s="62">
        <f t="shared" si="5"/>
        <v>18000</v>
      </c>
    </row>
    <row r="28" spans="1:9" s="24" customFormat="1" ht="18" customHeight="1" x14ac:dyDescent="0.25">
      <c r="A28" s="55"/>
      <c r="B28" s="59" t="s">
        <v>39</v>
      </c>
      <c r="C28" s="66" t="s">
        <v>60</v>
      </c>
      <c r="D28" s="37">
        <v>10</v>
      </c>
      <c r="E28" s="60">
        <v>4000</v>
      </c>
      <c r="F28" s="60">
        <f>D28*E28</f>
        <v>40000</v>
      </c>
      <c r="G28" s="57"/>
      <c r="H28" s="57"/>
      <c r="I28" s="62">
        <f t="shared" si="5"/>
        <v>40000</v>
      </c>
    </row>
    <row r="29" spans="1:9" s="24" customFormat="1" ht="18" customHeight="1" x14ac:dyDescent="0.25">
      <c r="A29" s="55">
        <v>2</v>
      </c>
      <c r="B29" s="56" t="s">
        <v>11</v>
      </c>
      <c r="C29" s="66"/>
      <c r="D29" s="37"/>
      <c r="E29" s="60"/>
      <c r="F29" s="57">
        <f>F30+F31+F32+F33+F34</f>
        <v>1870000</v>
      </c>
      <c r="G29" s="57"/>
      <c r="H29" s="57"/>
      <c r="I29" s="58">
        <f>I30+I31+I32+I33+I34</f>
        <v>1870000</v>
      </c>
    </row>
    <row r="30" spans="1:9" s="24" customFormat="1" ht="47.25" x14ac:dyDescent="0.25">
      <c r="A30" s="55"/>
      <c r="B30" s="67" t="s">
        <v>40</v>
      </c>
      <c r="C30" s="66" t="s">
        <v>60</v>
      </c>
      <c r="D30" s="37">
        <v>1</v>
      </c>
      <c r="E30" s="60">
        <v>350000</v>
      </c>
      <c r="F30" s="60">
        <f t="shared" ref="F30:F33" si="6">D30*E30</f>
        <v>350000</v>
      </c>
      <c r="G30" s="60"/>
      <c r="H30" s="60"/>
      <c r="I30" s="62">
        <f t="shared" si="5"/>
        <v>350000</v>
      </c>
    </row>
    <row r="31" spans="1:9" s="24" customFormat="1" ht="18" customHeight="1" x14ac:dyDescent="0.25">
      <c r="A31" s="55"/>
      <c r="B31" s="59" t="s">
        <v>30</v>
      </c>
      <c r="C31" s="66" t="s">
        <v>60</v>
      </c>
      <c r="D31" s="37">
        <v>1</v>
      </c>
      <c r="E31" s="60">
        <v>490000</v>
      </c>
      <c r="F31" s="60">
        <f t="shared" si="6"/>
        <v>490000</v>
      </c>
      <c r="G31" s="60"/>
      <c r="H31" s="60"/>
      <c r="I31" s="62">
        <f t="shared" si="5"/>
        <v>490000</v>
      </c>
    </row>
    <row r="32" spans="1:9" s="24" customFormat="1" ht="18" customHeight="1" x14ac:dyDescent="0.25">
      <c r="A32" s="55"/>
      <c r="B32" s="59" t="s">
        <v>32</v>
      </c>
      <c r="C32" s="66" t="s">
        <v>60</v>
      </c>
      <c r="D32" s="37">
        <v>1</v>
      </c>
      <c r="E32" s="60">
        <v>140000</v>
      </c>
      <c r="F32" s="60">
        <f t="shared" si="6"/>
        <v>140000</v>
      </c>
      <c r="G32" s="60"/>
      <c r="H32" s="60"/>
      <c r="I32" s="62">
        <f t="shared" si="5"/>
        <v>140000</v>
      </c>
    </row>
    <row r="33" spans="1:9" s="24" customFormat="1" ht="18" customHeight="1" x14ac:dyDescent="0.25">
      <c r="A33" s="55"/>
      <c r="B33" s="59" t="s">
        <v>51</v>
      </c>
      <c r="C33" s="66" t="s">
        <v>60</v>
      </c>
      <c r="D33" s="37">
        <v>3</v>
      </c>
      <c r="E33" s="60">
        <v>140000</v>
      </c>
      <c r="F33" s="60">
        <f t="shared" si="6"/>
        <v>420000</v>
      </c>
      <c r="G33" s="60"/>
      <c r="H33" s="60"/>
      <c r="I33" s="62">
        <f t="shared" si="5"/>
        <v>420000</v>
      </c>
    </row>
    <row r="34" spans="1:9" s="24" customFormat="1" ht="18" customHeight="1" x14ac:dyDescent="0.25">
      <c r="A34" s="55"/>
      <c r="B34" s="59" t="s">
        <v>41</v>
      </c>
      <c r="C34" s="66" t="s">
        <v>60</v>
      </c>
      <c r="D34" s="37">
        <v>1</v>
      </c>
      <c r="E34" s="60">
        <v>470000</v>
      </c>
      <c r="F34" s="60">
        <v>470000</v>
      </c>
      <c r="G34" s="60"/>
      <c r="H34" s="60"/>
      <c r="I34" s="62">
        <v>470000</v>
      </c>
    </row>
    <row r="35" spans="1:9" s="24" customFormat="1" ht="18" customHeight="1" x14ac:dyDescent="0.25">
      <c r="A35" s="55">
        <v>3</v>
      </c>
      <c r="B35" s="56" t="s">
        <v>13</v>
      </c>
      <c r="C35" s="66"/>
      <c r="D35" s="37"/>
      <c r="E35" s="60"/>
      <c r="F35" s="57">
        <f>F36+F40+F45+F47+F51</f>
        <v>30919200</v>
      </c>
      <c r="G35" s="60"/>
      <c r="H35" s="60"/>
      <c r="I35" s="58">
        <f>F35</f>
        <v>30919200</v>
      </c>
    </row>
    <row r="36" spans="1:9" s="24" customFormat="1" ht="116.25" customHeight="1" x14ac:dyDescent="0.25">
      <c r="A36" s="55"/>
      <c r="B36" s="56" t="s">
        <v>52</v>
      </c>
      <c r="C36" s="66"/>
      <c r="D36" s="37"/>
      <c r="E36" s="57"/>
      <c r="F36" s="57">
        <f>F37</f>
        <v>592000</v>
      </c>
      <c r="G36" s="57"/>
      <c r="H36" s="57"/>
      <c r="I36" s="58">
        <f>I37</f>
        <v>592000</v>
      </c>
    </row>
    <row r="37" spans="1:9" s="24" customFormat="1" ht="50.25" customHeight="1" x14ac:dyDescent="0.25">
      <c r="A37" s="55"/>
      <c r="B37" s="56" t="s">
        <v>35</v>
      </c>
      <c r="C37" s="66"/>
      <c r="D37" s="37"/>
      <c r="E37" s="57"/>
      <c r="F37" s="57">
        <f>F38+F39</f>
        <v>592000</v>
      </c>
      <c r="G37" s="57"/>
      <c r="H37" s="57"/>
      <c r="I37" s="58">
        <f>I38+I39</f>
        <v>592000</v>
      </c>
    </row>
    <row r="38" spans="1:9" s="24" customFormat="1" ht="18" customHeight="1" x14ac:dyDescent="0.25">
      <c r="A38" s="55"/>
      <c r="B38" s="59" t="s">
        <v>33</v>
      </c>
      <c r="C38" s="66" t="s">
        <v>25</v>
      </c>
      <c r="D38" s="37">
        <v>8</v>
      </c>
      <c r="E38" s="60">
        <v>9000</v>
      </c>
      <c r="F38" s="60">
        <f>D38*E38</f>
        <v>72000</v>
      </c>
      <c r="G38" s="57"/>
      <c r="H38" s="57"/>
      <c r="I38" s="58">
        <f>D38*E38</f>
        <v>72000</v>
      </c>
    </row>
    <row r="39" spans="1:9" s="24" customFormat="1" ht="31.5" x14ac:dyDescent="0.25">
      <c r="A39" s="55"/>
      <c r="B39" s="59" t="s">
        <v>53</v>
      </c>
      <c r="C39" s="66" t="s">
        <v>25</v>
      </c>
      <c r="D39" s="37">
        <v>1</v>
      </c>
      <c r="E39" s="60">
        <v>520000</v>
      </c>
      <c r="F39" s="60">
        <f t="shared" si="4"/>
        <v>520000</v>
      </c>
      <c r="G39" s="60"/>
      <c r="H39" s="60"/>
      <c r="I39" s="62">
        <f t="shared" si="5"/>
        <v>520000</v>
      </c>
    </row>
    <row r="40" spans="1:9" s="74" customFormat="1" ht="51.75" customHeight="1" x14ac:dyDescent="0.25">
      <c r="A40" s="21"/>
      <c r="B40" s="69" t="s">
        <v>54</v>
      </c>
      <c r="C40" s="70"/>
      <c r="D40" s="28"/>
      <c r="E40" s="71"/>
      <c r="F40" s="72">
        <f>F42+F43+F44</f>
        <v>3040000</v>
      </c>
      <c r="G40" s="71"/>
      <c r="H40" s="71"/>
      <c r="I40" s="73">
        <f>I42+I43+I44</f>
        <v>3040000</v>
      </c>
    </row>
    <row r="41" spans="1:9" s="74" customFormat="1" ht="51" customHeight="1" x14ac:dyDescent="0.25">
      <c r="A41" s="21"/>
      <c r="B41" s="69" t="s">
        <v>36</v>
      </c>
      <c r="C41" s="70"/>
      <c r="D41" s="28"/>
      <c r="E41" s="71"/>
      <c r="F41" s="72"/>
      <c r="G41" s="71"/>
      <c r="H41" s="71"/>
      <c r="I41" s="73"/>
    </row>
    <row r="42" spans="1:9" s="24" customFormat="1" ht="18" customHeight="1" x14ac:dyDescent="0.25">
      <c r="A42" s="55"/>
      <c r="B42" s="59" t="s">
        <v>55</v>
      </c>
      <c r="C42" s="66" t="s">
        <v>15</v>
      </c>
      <c r="D42" s="37">
        <v>8</v>
      </c>
      <c r="E42" s="60">
        <v>130000</v>
      </c>
      <c r="F42" s="60">
        <f>D42*E42</f>
        <v>1040000</v>
      </c>
      <c r="G42" s="60"/>
      <c r="H42" s="60"/>
      <c r="I42" s="62">
        <f>F42</f>
        <v>1040000</v>
      </c>
    </row>
    <row r="43" spans="1:9" s="24" customFormat="1" ht="18" customHeight="1" x14ac:dyDescent="0.25">
      <c r="A43" s="55"/>
      <c r="B43" s="59" t="s">
        <v>55</v>
      </c>
      <c r="C43" s="66" t="s">
        <v>15</v>
      </c>
      <c r="D43" s="37">
        <v>8</v>
      </c>
      <c r="E43" s="60">
        <v>145000</v>
      </c>
      <c r="F43" s="60">
        <f>D43*E43</f>
        <v>1160000</v>
      </c>
      <c r="G43" s="60"/>
      <c r="H43" s="60"/>
      <c r="I43" s="62">
        <f>F43</f>
        <v>1160000</v>
      </c>
    </row>
    <row r="44" spans="1:9" s="24" customFormat="1" ht="18" customHeight="1" x14ac:dyDescent="0.25">
      <c r="A44" s="55"/>
      <c r="B44" s="59" t="s">
        <v>50</v>
      </c>
      <c r="C44" s="66" t="s">
        <v>15</v>
      </c>
      <c r="D44" s="37">
        <v>8</v>
      </c>
      <c r="E44" s="60">
        <v>105000</v>
      </c>
      <c r="F44" s="60">
        <f>D44*E44</f>
        <v>840000</v>
      </c>
      <c r="G44" s="60"/>
      <c r="H44" s="60"/>
      <c r="I44" s="62">
        <f>F44</f>
        <v>840000</v>
      </c>
    </row>
    <row r="45" spans="1:9" s="74" customFormat="1" ht="99" customHeight="1" x14ac:dyDescent="0.25">
      <c r="A45" s="21"/>
      <c r="B45" s="69" t="s">
        <v>56</v>
      </c>
      <c r="C45" s="70"/>
      <c r="D45" s="28"/>
      <c r="E45" s="71"/>
      <c r="F45" s="72">
        <f>F46</f>
        <v>25000000</v>
      </c>
      <c r="G45" s="71"/>
      <c r="H45" s="71"/>
      <c r="I45" s="73">
        <f>I46</f>
        <v>25000000</v>
      </c>
    </row>
    <row r="46" spans="1:9" s="24" customFormat="1" ht="18" customHeight="1" x14ac:dyDescent="0.25">
      <c r="A46" s="55"/>
      <c r="B46" s="59" t="s">
        <v>57</v>
      </c>
      <c r="C46" s="66" t="s">
        <v>60</v>
      </c>
      <c r="D46" s="37">
        <v>50</v>
      </c>
      <c r="E46" s="60">
        <v>500000</v>
      </c>
      <c r="F46" s="60">
        <f>E46*D46</f>
        <v>25000000</v>
      </c>
      <c r="G46" s="60"/>
      <c r="H46" s="60"/>
      <c r="I46" s="62">
        <f>F46</f>
        <v>25000000</v>
      </c>
    </row>
    <row r="47" spans="1:9" s="24" customFormat="1" ht="32.1" customHeight="1" x14ac:dyDescent="0.25">
      <c r="A47" s="55"/>
      <c r="B47" s="56" t="s">
        <v>58</v>
      </c>
      <c r="C47" s="66"/>
      <c r="D47" s="37"/>
      <c r="E47" s="60"/>
      <c r="F47" s="57">
        <f>F48</f>
        <v>1117200</v>
      </c>
      <c r="G47" s="60"/>
      <c r="H47" s="60"/>
      <c r="I47" s="58">
        <f>I48</f>
        <v>1117200</v>
      </c>
    </row>
    <row r="48" spans="1:9" s="24" customFormat="1" ht="50.25" customHeight="1" x14ac:dyDescent="0.25">
      <c r="A48" s="55"/>
      <c r="B48" s="56" t="s">
        <v>36</v>
      </c>
      <c r="C48" s="66"/>
      <c r="D48" s="37"/>
      <c r="E48" s="60"/>
      <c r="F48" s="57">
        <f>F49+F50</f>
        <v>1117200</v>
      </c>
      <c r="G48" s="60"/>
      <c r="H48" s="60"/>
      <c r="I48" s="58">
        <f>I49+I50</f>
        <v>1117200</v>
      </c>
    </row>
    <row r="49" spans="1:11" s="24" customFormat="1" ht="18" customHeight="1" x14ac:dyDescent="0.25">
      <c r="A49" s="55"/>
      <c r="B49" s="59" t="s">
        <v>31</v>
      </c>
      <c r="C49" s="66" t="s">
        <v>15</v>
      </c>
      <c r="D49" s="37">
        <v>8</v>
      </c>
      <c r="E49" s="60">
        <v>100000</v>
      </c>
      <c r="F49" s="60">
        <f>D49*E49</f>
        <v>800000</v>
      </c>
      <c r="G49" s="60"/>
      <c r="H49" s="60"/>
      <c r="I49" s="62">
        <f>F49</f>
        <v>800000</v>
      </c>
    </row>
    <row r="50" spans="1:11" s="24" customFormat="1" ht="48.75" customHeight="1" x14ac:dyDescent="0.25">
      <c r="A50" s="55"/>
      <c r="B50" s="65" t="s">
        <v>66</v>
      </c>
      <c r="C50" s="66" t="s">
        <v>25</v>
      </c>
      <c r="D50" s="37">
        <v>1</v>
      </c>
      <c r="E50" s="60">
        <v>317200</v>
      </c>
      <c r="F50" s="60">
        <f t="shared" ref="F50" si="7">D50*E50</f>
        <v>317200</v>
      </c>
      <c r="G50" s="60"/>
      <c r="H50" s="60"/>
      <c r="I50" s="62">
        <f t="shared" ref="I50" si="8">F50</f>
        <v>317200</v>
      </c>
    </row>
    <row r="51" spans="1:11" s="24" customFormat="1" ht="120.75" customHeight="1" x14ac:dyDescent="0.25">
      <c r="A51" s="55"/>
      <c r="B51" s="56" t="s">
        <v>59</v>
      </c>
      <c r="C51" s="66"/>
      <c r="D51" s="37"/>
      <c r="E51" s="60"/>
      <c r="F51" s="57">
        <f>F52+F55</f>
        <v>1170000</v>
      </c>
      <c r="G51" s="60"/>
      <c r="H51" s="60"/>
      <c r="I51" s="58">
        <f>I52</f>
        <v>1170000</v>
      </c>
    </row>
    <row r="52" spans="1:11" s="24" customFormat="1" ht="48.75" customHeight="1" x14ac:dyDescent="0.25">
      <c r="A52" s="55"/>
      <c r="B52" s="56" t="s">
        <v>36</v>
      </c>
      <c r="C52" s="66"/>
      <c r="D52" s="37"/>
      <c r="E52" s="60"/>
      <c r="F52" s="57">
        <f>F53+F54</f>
        <v>1000000</v>
      </c>
      <c r="G52" s="60"/>
      <c r="H52" s="60"/>
      <c r="I52" s="58">
        <f>I53+I54+I56+I57</f>
        <v>1170000</v>
      </c>
    </row>
    <row r="53" spans="1:11" s="24" customFormat="1" ht="47.25" x14ac:dyDescent="0.25">
      <c r="A53" s="55"/>
      <c r="B53" s="59" t="s">
        <v>44</v>
      </c>
      <c r="C53" s="66" t="s">
        <v>25</v>
      </c>
      <c r="D53" s="37">
        <v>1</v>
      </c>
      <c r="E53" s="60">
        <v>400000</v>
      </c>
      <c r="F53" s="60">
        <f>E53*D53</f>
        <v>400000</v>
      </c>
      <c r="G53" s="60"/>
      <c r="H53" s="60"/>
      <c r="I53" s="62">
        <f>F53</f>
        <v>400000</v>
      </c>
    </row>
    <row r="54" spans="1:11" s="24" customFormat="1" ht="63" x14ac:dyDescent="0.25">
      <c r="A54" s="55"/>
      <c r="B54" s="59" t="s">
        <v>62</v>
      </c>
      <c r="C54" s="66" t="s">
        <v>25</v>
      </c>
      <c r="D54" s="37">
        <v>1</v>
      </c>
      <c r="E54" s="60">
        <v>600000</v>
      </c>
      <c r="F54" s="60">
        <f>D54*E54</f>
        <v>600000</v>
      </c>
      <c r="G54" s="60"/>
      <c r="H54" s="60"/>
      <c r="I54" s="62">
        <f>F54</f>
        <v>600000</v>
      </c>
    </row>
    <row r="55" spans="1:11" s="26" customFormat="1" ht="15.75" x14ac:dyDescent="0.25">
      <c r="A55" s="55"/>
      <c r="B55" s="56" t="s">
        <v>67</v>
      </c>
      <c r="C55" s="38"/>
      <c r="D55" s="75"/>
      <c r="E55" s="57"/>
      <c r="F55" s="57">
        <f>F56+F57</f>
        <v>170000</v>
      </c>
      <c r="G55" s="57"/>
      <c r="H55" s="57"/>
      <c r="I55" s="58">
        <f>I56+I57</f>
        <v>170000</v>
      </c>
    </row>
    <row r="56" spans="1:11" s="24" customFormat="1" ht="38.25" customHeight="1" x14ac:dyDescent="0.25">
      <c r="A56" s="55"/>
      <c r="B56" s="59" t="s">
        <v>43</v>
      </c>
      <c r="C56" s="66" t="s">
        <v>25</v>
      </c>
      <c r="D56" s="37">
        <v>1</v>
      </c>
      <c r="E56" s="60">
        <v>20000</v>
      </c>
      <c r="F56" s="60">
        <f>D56*E56</f>
        <v>20000</v>
      </c>
      <c r="G56" s="60"/>
      <c r="H56" s="60"/>
      <c r="I56" s="62">
        <f t="shared" ref="I56:I58" si="9">F56</f>
        <v>20000</v>
      </c>
    </row>
    <row r="57" spans="1:11" s="24" customFormat="1" ht="54" customHeight="1" x14ac:dyDescent="0.25">
      <c r="A57" s="55"/>
      <c r="B57" s="59" t="s">
        <v>63</v>
      </c>
      <c r="C57" s="66" t="s">
        <v>25</v>
      </c>
      <c r="D57" s="37">
        <v>1</v>
      </c>
      <c r="E57" s="60">
        <v>150000</v>
      </c>
      <c r="F57" s="60">
        <f>D57*E57</f>
        <v>150000</v>
      </c>
      <c r="G57" s="60"/>
      <c r="H57" s="60"/>
      <c r="I57" s="62">
        <f>F57</f>
        <v>150000</v>
      </c>
    </row>
    <row r="58" spans="1:11" s="24" customFormat="1" ht="15.75" x14ac:dyDescent="0.25">
      <c r="A58" s="55"/>
      <c r="B58" s="55" t="s">
        <v>24</v>
      </c>
      <c r="C58" s="38"/>
      <c r="D58" s="38"/>
      <c r="E58" s="57"/>
      <c r="F58" s="57">
        <f>F12+F29+F35</f>
        <v>40420000</v>
      </c>
      <c r="G58" s="57"/>
      <c r="H58" s="57"/>
      <c r="I58" s="58">
        <f t="shared" si="9"/>
        <v>40420000</v>
      </c>
    </row>
    <row r="59" spans="1:11" ht="18" customHeight="1" x14ac:dyDescent="0.25">
      <c r="A59" s="92" t="s">
        <v>46</v>
      </c>
      <c r="B59" s="92"/>
      <c r="C59" s="92"/>
      <c r="D59" s="92"/>
      <c r="E59" s="92"/>
      <c r="F59" s="92"/>
      <c r="G59" s="92"/>
      <c r="H59" s="92"/>
      <c r="I59" s="92"/>
      <c r="J59" s="4"/>
    </row>
    <row r="60" spans="1:11" ht="18" customHeight="1" x14ac:dyDescent="0.25">
      <c r="A60" s="81" t="s">
        <v>47</v>
      </c>
      <c r="B60" s="81"/>
      <c r="C60" s="81"/>
      <c r="D60" s="81"/>
      <c r="E60" s="81"/>
      <c r="F60" s="81"/>
      <c r="G60" s="81"/>
      <c r="H60" s="81"/>
      <c r="I60" s="81"/>
      <c r="J60" s="3"/>
    </row>
    <row r="61" spans="1:11" ht="18" customHeight="1" x14ac:dyDescent="0.25">
      <c r="A61" s="22"/>
      <c r="B61" s="68"/>
      <c r="C61" s="39"/>
      <c r="D61" s="39"/>
      <c r="E61" s="39"/>
      <c r="F61" s="39"/>
      <c r="G61" s="39"/>
      <c r="H61" s="39"/>
      <c r="I61" s="68"/>
    </row>
    <row r="62" spans="1:11" ht="39" customHeight="1" x14ac:dyDescent="0.25">
      <c r="A62" s="93" t="s">
        <v>61</v>
      </c>
      <c r="B62" s="93"/>
      <c r="C62" s="93"/>
      <c r="D62" s="93"/>
      <c r="E62" s="93"/>
      <c r="F62" s="93"/>
      <c r="G62" s="93"/>
      <c r="H62" s="93"/>
      <c r="I62" s="93"/>
    </row>
    <row r="63" spans="1:11" customFormat="1" ht="34.5" customHeight="1" x14ac:dyDescent="0.25">
      <c r="A63" s="94" t="s">
        <v>46</v>
      </c>
      <c r="B63" s="94"/>
      <c r="C63" s="94"/>
      <c r="D63" s="94"/>
      <c r="E63" s="94"/>
      <c r="F63" s="94"/>
      <c r="G63" s="94"/>
      <c r="H63" s="94"/>
      <c r="I63" s="94"/>
    </row>
    <row r="64" spans="1:11" customFormat="1" ht="5.0999999999999996" customHeight="1" x14ac:dyDescent="0.25">
      <c r="A64" s="81"/>
      <c r="B64" s="81"/>
      <c r="C64" s="81"/>
      <c r="D64" s="81"/>
      <c r="E64" s="81"/>
      <c r="F64" s="81"/>
      <c r="G64" s="81"/>
      <c r="H64" s="81"/>
      <c r="I64" s="81"/>
      <c r="K64" s="76"/>
    </row>
    <row r="65" spans="1:9" customFormat="1" ht="3" customHeight="1" x14ac:dyDescent="0.25">
      <c r="A65" s="18"/>
      <c r="B65" s="77"/>
      <c r="C65" s="78"/>
      <c r="D65" s="77"/>
      <c r="E65" s="77"/>
      <c r="F65" s="79"/>
      <c r="G65" s="80"/>
      <c r="H65" s="77"/>
      <c r="I65" s="77"/>
    </row>
    <row r="66" spans="1:9" customFormat="1" ht="4.5" hidden="1" customHeight="1" x14ac:dyDescent="0.25">
      <c r="A66" s="95"/>
      <c r="B66" s="95"/>
      <c r="C66" s="95"/>
      <c r="D66" s="95"/>
      <c r="E66" s="95"/>
      <c r="F66" s="95"/>
      <c r="G66" s="95"/>
      <c r="H66" s="95"/>
      <c r="I66" s="95"/>
    </row>
    <row r="67" spans="1:9" customFormat="1" ht="4.5" hidden="1" customHeight="1" x14ac:dyDescent="0.25">
      <c r="A67" s="19" t="s">
        <v>48</v>
      </c>
      <c r="B67" s="77"/>
      <c r="C67" s="78"/>
      <c r="D67" s="77"/>
      <c r="E67" s="77"/>
      <c r="F67" s="79"/>
      <c r="G67" s="77"/>
      <c r="H67" s="77"/>
      <c r="I67" s="77"/>
    </row>
    <row r="68" spans="1:9" customFormat="1" ht="16.5" customHeight="1" x14ac:dyDescent="0.25">
      <c r="A68" s="81"/>
      <c r="B68" s="81"/>
      <c r="C68" s="81"/>
      <c r="D68" s="81"/>
      <c r="E68" s="81"/>
      <c r="F68" s="81"/>
      <c r="G68" s="81"/>
      <c r="H68" s="81"/>
      <c r="I68" s="81"/>
    </row>
    <row r="69" spans="1:9" customFormat="1" ht="18" customHeight="1" x14ac:dyDescent="0.25">
      <c r="A69" s="22" t="s">
        <v>68</v>
      </c>
      <c r="B69" s="22"/>
      <c r="C69" s="22"/>
      <c r="D69" s="22"/>
      <c r="E69" s="22"/>
      <c r="F69" s="22"/>
      <c r="G69" s="22"/>
      <c r="H69" s="22"/>
      <c r="I69" s="22"/>
    </row>
    <row r="70" spans="1:9" customFormat="1" ht="18" customHeight="1" x14ac:dyDescent="0.25">
      <c r="A70" s="22" t="s">
        <v>18</v>
      </c>
      <c r="B70" s="22"/>
      <c r="C70" s="22"/>
      <c r="D70" s="22"/>
      <c r="E70" s="22"/>
      <c r="F70" s="22"/>
      <c r="G70" s="22"/>
      <c r="H70" s="22"/>
      <c r="I70" s="22"/>
    </row>
    <row r="71" spans="1:9" customFormat="1" ht="18" customHeight="1" x14ac:dyDescent="0.25">
      <c r="A71" s="22" t="s">
        <v>49</v>
      </c>
      <c r="B71" s="22"/>
      <c r="C71" s="22"/>
      <c r="D71" s="22"/>
      <c r="E71" s="22"/>
      <c r="F71" s="22"/>
      <c r="G71" s="22"/>
      <c r="H71" s="22"/>
      <c r="I71" s="22"/>
    </row>
    <row r="72" spans="1:9" customFormat="1" ht="18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</row>
    <row r="73" spans="1:9" customFormat="1" ht="18" customHeight="1" x14ac:dyDescent="0.25">
      <c r="A73" s="22" t="s">
        <v>69</v>
      </c>
      <c r="B73" s="22"/>
      <c r="C73" s="22"/>
      <c r="D73" s="22"/>
      <c r="E73" s="22"/>
      <c r="F73" s="22"/>
      <c r="G73" s="22"/>
      <c r="H73" s="22"/>
      <c r="I73" s="22"/>
    </row>
    <row r="74" spans="1:9" customFormat="1" ht="18" customHeight="1" x14ac:dyDescent="0.25">
      <c r="A74" s="20" t="s">
        <v>70</v>
      </c>
      <c r="B74" s="77"/>
      <c r="C74" s="78"/>
      <c r="D74" s="77"/>
      <c r="E74" s="77"/>
      <c r="F74" s="79"/>
      <c r="G74" s="77"/>
      <c r="H74" s="77"/>
      <c r="I74" s="77"/>
    </row>
    <row r="75" spans="1:9" customFormat="1" ht="18" customHeight="1" x14ac:dyDescent="0.25">
      <c r="A75" s="20"/>
      <c r="B75" s="77"/>
      <c r="C75" s="78"/>
      <c r="D75" s="77"/>
      <c r="E75" s="77"/>
      <c r="F75" s="79"/>
      <c r="G75" s="77"/>
      <c r="H75" s="77"/>
      <c r="I75" s="77"/>
    </row>
    <row r="76" spans="1:9" customFormat="1" ht="18" customHeight="1" x14ac:dyDescent="0.25">
      <c r="A76" s="20" t="s">
        <v>71</v>
      </c>
      <c r="B76" s="77"/>
      <c r="C76" s="78"/>
      <c r="D76" s="77"/>
      <c r="E76" s="77"/>
      <c r="F76" s="79"/>
      <c r="G76" s="77"/>
      <c r="H76" s="77"/>
      <c r="I76" s="77"/>
    </row>
    <row r="77" spans="1:9" customFormat="1" ht="18" customHeight="1" x14ac:dyDescent="0.25">
      <c r="A77" s="20"/>
      <c r="B77" s="77"/>
      <c r="C77" s="78"/>
      <c r="D77" s="77"/>
      <c r="E77" s="77"/>
      <c r="F77" s="79"/>
      <c r="G77" s="77"/>
      <c r="H77" s="77"/>
      <c r="I77" s="77"/>
    </row>
    <row r="78" spans="1:9" customFormat="1" ht="18" customHeight="1" x14ac:dyDescent="0.25">
      <c r="A78" s="20" t="s">
        <v>72</v>
      </c>
      <c r="B78" s="77"/>
      <c r="C78" s="78"/>
      <c r="D78" s="77"/>
      <c r="E78" s="77"/>
      <c r="F78" s="79"/>
      <c r="G78" s="77"/>
      <c r="H78" s="77"/>
      <c r="I78" s="77"/>
    </row>
    <row r="79" spans="1:9" customFormat="1" ht="18" customHeight="1" x14ac:dyDescent="0.25">
      <c r="A79" s="20"/>
      <c r="B79" s="77"/>
      <c r="C79" s="78"/>
      <c r="D79" s="77"/>
      <c r="E79" s="77"/>
      <c r="F79" s="79"/>
      <c r="G79" s="77"/>
      <c r="H79" s="77"/>
      <c r="I79" s="77"/>
    </row>
    <row r="80" spans="1:9" customFormat="1" ht="18" customHeight="1" x14ac:dyDescent="0.25">
      <c r="A80" s="20" t="s">
        <v>73</v>
      </c>
      <c r="B80" s="77"/>
      <c r="C80" s="78"/>
      <c r="D80" s="77"/>
      <c r="E80" s="77"/>
      <c r="F80" s="79"/>
      <c r="G80" s="77"/>
      <c r="H80" s="77"/>
      <c r="I80" s="77"/>
    </row>
    <row r="81" spans="1:9" customFormat="1" ht="18" customHeight="1" x14ac:dyDescent="0.25">
      <c r="A81" s="20"/>
      <c r="B81" s="77"/>
      <c r="C81" s="78"/>
      <c r="D81" s="77"/>
      <c r="E81" s="77"/>
      <c r="F81" s="79"/>
      <c r="G81" s="77"/>
      <c r="H81" s="77"/>
      <c r="I81" s="77"/>
    </row>
    <row r="82" spans="1:9" customFormat="1" ht="18" customHeight="1" x14ac:dyDescent="0.25">
      <c r="A82" s="20" t="s">
        <v>74</v>
      </c>
      <c r="B82" s="77"/>
      <c r="C82" s="78"/>
      <c r="D82" s="77"/>
      <c r="E82" s="77"/>
      <c r="F82" s="79"/>
      <c r="G82" s="77"/>
      <c r="H82" s="77"/>
      <c r="I82" s="77"/>
    </row>
    <row r="83" spans="1:9" ht="18" customHeight="1" x14ac:dyDescent="0.25"/>
    <row r="84" spans="1:9" ht="18" customHeight="1" x14ac:dyDescent="0.25"/>
  </sheetData>
  <mergeCells count="19">
    <mergeCell ref="A64:I64"/>
    <mergeCell ref="A63:I63"/>
    <mergeCell ref="A66:I66"/>
    <mergeCell ref="A68:I68"/>
    <mergeCell ref="H1:I1"/>
    <mergeCell ref="F10:F11"/>
    <mergeCell ref="E10:E11"/>
    <mergeCell ref="B6:G6"/>
    <mergeCell ref="F3:I3"/>
    <mergeCell ref="F4:I4"/>
    <mergeCell ref="B2:J2"/>
    <mergeCell ref="A10:A11"/>
    <mergeCell ref="B10:B11"/>
    <mergeCell ref="C10:C11"/>
    <mergeCell ref="D10:D11"/>
    <mergeCell ref="G10:I10"/>
    <mergeCell ref="A59:I59"/>
    <mergeCell ref="A60:I60"/>
    <mergeCell ref="A62:I62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2022-04-26T12:58:40Z</dcterms:modified>
</cp:coreProperties>
</file>