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Лист2" sheetId="2" r:id="rId1"/>
  </sheets>
  <definedNames>
    <definedName name="_xlnm.Print_Area" localSheetId="0">Лист2!$A$1:$N$62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4" i="2" l="1"/>
  <c r="E15" i="2"/>
  <c r="F30" i="2" l="1"/>
  <c r="F34" i="2"/>
  <c r="F33" i="2"/>
  <c r="F36" i="2" l="1"/>
  <c r="F35" i="2" s="1"/>
  <c r="F31" i="2"/>
  <c r="F20" i="2" l="1"/>
  <c r="F39" i="2"/>
  <c r="F32" i="2"/>
  <c r="F29" i="2" s="1"/>
  <c r="F15" i="2" l="1"/>
  <c r="F43" i="2"/>
  <c r="F42" i="2" s="1"/>
  <c r="F41" i="2" l="1"/>
  <c r="F26" i="2"/>
  <c r="E16" i="2" l="1"/>
  <c r="F27" i="2"/>
  <c r="F40" i="2" l="1"/>
  <c r="F38" i="2" s="1"/>
  <c r="F37" i="2" l="1"/>
  <c r="F28" i="2" s="1"/>
  <c r="F22" i="2"/>
  <c r="F24" i="2" l="1"/>
  <c r="F25" i="2"/>
  <c r="F23" i="2" l="1"/>
  <c r="F21" i="2"/>
  <c r="F16" i="2" l="1"/>
  <c r="F17" i="2" l="1"/>
  <c r="F14" i="2"/>
  <c r="F12" i="2" l="1"/>
  <c r="F11" i="2"/>
  <c r="F19" i="2" l="1"/>
  <c r="F18" i="2"/>
  <c r="F13" i="2"/>
  <c r="F10" i="2"/>
  <c r="F9" i="2"/>
  <c r="F8" i="2" l="1"/>
  <c r="F7" i="2" s="1"/>
  <c r="F44" i="2" s="1"/>
</calcChain>
</file>

<file path=xl/sharedStrings.xml><?xml version="1.0" encoding="utf-8"?>
<sst xmlns="http://schemas.openxmlformats.org/spreadsheetml/2006/main" count="79" uniqueCount="56">
  <si>
    <t>№</t>
  </si>
  <si>
    <t>Әкімшілік шығындар:</t>
  </si>
  <si>
    <t>Әлеуметтік салық және әлеуметтік аударымдар</t>
  </si>
  <si>
    <t>Банктік қызметтер</t>
  </si>
  <si>
    <t>Байланыс қызметтеріне шығындар</t>
  </si>
  <si>
    <t>Материалдық-техникалық қамтамасыз ету, соның ішінде:</t>
  </si>
  <si>
    <t>Тікелей шығындар:</t>
  </si>
  <si>
    <t>Жетекші</t>
  </si>
  <si>
    <t>Есепші</t>
  </si>
  <si>
    <t>Жоба менеджері</t>
  </si>
  <si>
    <t>ай</t>
  </si>
  <si>
    <t>дана</t>
  </si>
  <si>
    <t>Ноутбук</t>
  </si>
  <si>
    <t>Қаржыландыру көздері</t>
  </si>
  <si>
    <t>Өтініш беруші (ортақ қаржыландыру)</t>
  </si>
  <si>
    <t>Ортақ қаржыландырудың басқа көздері</t>
  </si>
  <si>
    <t>Грант қаражаты</t>
  </si>
  <si>
    <t>Барлығы:</t>
  </si>
  <si>
    <t>Жоба әкімшісі (администратор)</t>
  </si>
  <si>
    <t>қызмет</t>
  </si>
  <si>
    <t>Еңбек ақы, оның ішінде:</t>
  </si>
  <si>
    <t>Шығындардың баптары</t>
  </si>
  <si>
    <t>Өлшем бірлігі</t>
  </si>
  <si>
    <t>Саны</t>
  </si>
  <si>
    <t>Бағасы, теңгемен</t>
  </si>
  <si>
    <t>Барлығы, теңгемен</t>
  </si>
  <si>
    <t>Шығарылатын материалдар, негізгі құралдарды және басқа да материалдарды ұстауға және күтіп ұстауға қажетті тауарларды сатып алу:</t>
  </si>
  <si>
    <t xml:space="preserve">Картридж </t>
  </si>
  <si>
    <t>Әлеуметтік жобаны іске асыру бойынша шығыстар сметасы</t>
  </si>
  <si>
    <t>Міндетті әлеуметтік медициналық сақтандыру</t>
  </si>
  <si>
    <t>Жоба координаторы</t>
  </si>
  <si>
    <t>Қағаз А4</t>
  </si>
  <si>
    <t xml:space="preserve">Кеңсе заттары </t>
  </si>
  <si>
    <t>МФУ принтер</t>
  </si>
  <si>
    <t>Баспахана шығындары, оның ішінде:</t>
  </si>
  <si>
    <t>МФУ түрлі түсті принтер</t>
  </si>
  <si>
    <t>Алматы қаласы бойынша кеңсені жалға алу (45,5 кв.м * 3500 тенге)</t>
  </si>
  <si>
    <t xml:space="preserve">Фотоапарат </t>
  </si>
  <si>
    <t>Паучок</t>
  </si>
  <si>
    <t>Заңды тұлғалардың жұмыстары мен қызметтері, оның ішінде:</t>
  </si>
  <si>
    <t>Тақырыпқа сай авторлық танымдық журнал тарату</t>
  </si>
  <si>
    <t>Бейнеролик дайындау және монтаждау</t>
  </si>
  <si>
    <t xml:space="preserve">Грант алушы:
               «Жастар Үні» РҚБ атқарушы директоры   _________________ Касенғалиев Асхат Санатұлы
                                                                  М.О.
</t>
  </si>
  <si>
    <r>
      <rPr>
        <b/>
        <sz val="12"/>
        <color theme="1"/>
        <rFont val="Times New Roman"/>
        <family val="1"/>
        <charset val="204"/>
      </rPr>
      <t>Грант алушы:</t>
    </r>
    <r>
      <rPr>
        <sz val="12"/>
        <color theme="1"/>
        <rFont val="Times New Roman"/>
        <family val="1"/>
        <charset val="204"/>
      </rPr>
      <t xml:space="preserve"> «Жастар Үні» Республикалық  Қоғамдық Бірлестігі 
</t>
    </r>
  </si>
  <si>
    <t>Баннер</t>
  </si>
  <si>
    <r>
      <rPr>
        <b/>
        <sz val="12"/>
        <color theme="1"/>
        <rFont val="Times New Roman"/>
        <family val="1"/>
        <charset val="204"/>
      </rPr>
      <t xml:space="preserve">Гранттың тақырыбы: </t>
    </r>
    <r>
      <rPr>
        <sz val="12"/>
        <color theme="1"/>
        <rFont val="Times New Roman"/>
        <family val="1"/>
        <charset val="204"/>
      </rPr>
      <t xml:space="preserve">«Өздерінің есебінде тұрған адамдарға әлеуметтік-құқықтық көмек көрсету кезінде пробация қызметіне жәрдемдесу» бағыты аясындағы «Қылмыстық жазасын өтеген жастар қатарындағы адамдарды оңалту және бейімдеу жөніндегі іс-шаралар кешенін жүргізу»  атты грант </t>
    </r>
  </si>
  <si>
    <r>
      <rPr>
        <b/>
        <sz val="12"/>
        <color theme="1"/>
        <rFont val="Times New Roman"/>
        <family val="1"/>
        <charset val="204"/>
      </rPr>
      <t>Грант сомасы:</t>
    </r>
    <r>
      <rPr>
        <sz val="12"/>
        <color theme="1"/>
        <rFont val="Times New Roman"/>
        <family val="1"/>
        <charset val="204"/>
      </rPr>
      <t xml:space="preserve"> 15 765  000 (он бес миллион жеті жүз алпыс бес мың) теңге </t>
    </r>
  </si>
  <si>
    <t>Жеке тұлғалардың жұмыстары мен қызметтері, оның ішінде (салықты қоса алғанда):</t>
  </si>
  <si>
    <t>1 шара. Кездесулер ұйымдастыру</t>
  </si>
  <si>
    <t>2 шара. Жұмысқа орналасуға әлеуметтік қолдау көрсету шараларын ұйымдастыру</t>
  </si>
  <si>
    <t>«Жұмыс беруші және мен» курсы</t>
  </si>
  <si>
    <t>3 шара. Бейнеролик дайындау қызыметі</t>
  </si>
  <si>
    <t>Дизайнер қызыметі</t>
  </si>
  <si>
    <t>Қоғаммен байланыс жөніндегі маман қызыметі</t>
  </si>
  <si>
    <t>Психолог қызметі</t>
  </si>
  <si>
    <t>Заңгер қызметі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</si>
</sst>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5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/>
    <xf numFmtId="0" fontId="4" fillId="0" borderId="3" xfId="0" applyFont="1" applyBorder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0" fillId="2" borderId="0" xfId="0" applyFill="1"/>
    <xf numFmtId="0" fontId="4" fillId="2" borderId="1" xfId="0" applyFont="1" applyFill="1" applyBorder="1" applyAlignment="1">
      <alignment horizontal="center" vertical="center"/>
    </xf>
    <xf numFmtId="0" fontId="6" fillId="0" borderId="0" xfId="0" applyFont="1"/>
    <xf numFmtId="0" fontId="3" fillId="2" borderId="1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2" borderId="0" xfId="0" applyFont="1" applyFill="1"/>
    <xf numFmtId="0" fontId="6" fillId="2" borderId="4" xfId="0" applyFont="1" applyFill="1" applyBorder="1" applyAlignment="1"/>
    <xf numFmtId="0" fontId="6" fillId="2" borderId="0" xfId="0" applyFont="1" applyFill="1" applyAlignment="1"/>
    <xf numFmtId="0" fontId="6" fillId="2" borderId="0" xfId="0" applyFont="1" applyFill="1"/>
    <xf numFmtId="0" fontId="0" fillId="2" borderId="4" xfId="0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/>
    </xf>
    <xf numFmtId="165" fontId="4" fillId="2" borderId="1" xfId="1" applyNumberFormat="1" applyFont="1" applyFill="1" applyBorder="1"/>
    <xf numFmtId="165" fontId="4" fillId="0" borderId="1" xfId="1" applyNumberFormat="1" applyFont="1" applyBorder="1"/>
    <xf numFmtId="165" fontId="3" fillId="0" borderId="1" xfId="1" applyNumberFormat="1" applyFont="1" applyBorder="1"/>
    <xf numFmtId="165" fontId="3" fillId="2" borderId="1" xfId="1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/>
    <xf numFmtId="0" fontId="4" fillId="2" borderId="1" xfId="0" applyFont="1" applyFill="1" applyBorder="1" applyAlignment="1">
      <alignment horizontal="left" vertical="top" wrapText="1"/>
    </xf>
    <xf numFmtId="0" fontId="0" fillId="0" borderId="0" xfId="0" applyFont="1"/>
    <xf numFmtId="0" fontId="3" fillId="0" borderId="0" xfId="0" applyFont="1" applyAlignment="1">
      <alignment vertical="center" wrapText="1"/>
    </xf>
    <xf numFmtId="165" fontId="4" fillId="2" borderId="1" xfId="1" applyNumberFormat="1" applyFont="1" applyFill="1" applyBorder="1" applyAlignment="1">
      <alignment vertical="center"/>
    </xf>
    <xf numFmtId="0" fontId="0" fillId="2" borderId="0" xfId="0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left" wrapText="1"/>
    </xf>
    <xf numFmtId="1" fontId="3" fillId="2" borderId="3" xfId="0" applyNumberFormat="1" applyFont="1" applyFill="1" applyBorder="1" applyAlignment="1">
      <alignment horizontal="left" wrapText="1"/>
    </xf>
    <xf numFmtId="0" fontId="2" fillId="2" borderId="0" xfId="0" applyFont="1" applyFill="1"/>
    <xf numFmtId="0" fontId="1" fillId="2" borderId="0" xfId="0" applyFont="1" applyFill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tabSelected="1" topLeftCell="A10" zoomScale="86" zoomScaleNormal="86" zoomScaleSheetLayoutView="80" workbookViewId="0">
      <selection activeCell="B24" sqref="B24"/>
    </sheetView>
  </sheetViews>
  <sheetFormatPr defaultRowHeight="15" x14ac:dyDescent="0.25"/>
  <cols>
    <col min="1" max="1" width="5.28515625" style="7" customWidth="1"/>
    <col min="2" max="2" width="53.7109375" style="9" customWidth="1"/>
    <col min="3" max="3" width="16.7109375" style="7" customWidth="1"/>
    <col min="4" max="4" width="12" style="7" customWidth="1"/>
    <col min="5" max="5" width="16.42578125" style="7" customWidth="1"/>
    <col min="6" max="6" width="17.5703125" style="7" customWidth="1"/>
    <col min="7" max="7" width="18.28515625" customWidth="1"/>
    <col min="8" max="8" width="18.140625" customWidth="1"/>
    <col min="9" max="9" width="23.85546875" style="18" customWidth="1"/>
    <col min="10" max="10" width="29.28515625" customWidth="1"/>
    <col min="11" max="11" width="5.140625" customWidth="1"/>
    <col min="12" max="12" width="5.5703125" customWidth="1"/>
    <col min="13" max="13" width="5.85546875" customWidth="1"/>
    <col min="14" max="14" width="6.28515625" customWidth="1"/>
  </cols>
  <sheetData>
    <row r="1" spans="1:24" ht="15.75" x14ac:dyDescent="0.25">
      <c r="A1" s="44" t="s">
        <v>28</v>
      </c>
      <c r="B1" s="44"/>
      <c r="C1" s="44"/>
      <c r="D1" s="44"/>
      <c r="E1" s="44"/>
      <c r="F1" s="44"/>
      <c r="G1" s="44"/>
      <c r="H1" s="44"/>
      <c r="I1" s="44"/>
    </row>
    <row r="2" spans="1:24" s="4" customFormat="1" ht="15.75" x14ac:dyDescent="0.25">
      <c r="A2" s="46" t="s">
        <v>43</v>
      </c>
      <c r="B2" s="47"/>
      <c r="C2" s="47"/>
      <c r="D2" s="47"/>
      <c r="E2" s="47"/>
      <c r="F2" s="47"/>
      <c r="G2" s="47"/>
      <c r="H2" s="47"/>
      <c r="I2" s="47"/>
      <c r="J2" s="3"/>
    </row>
    <row r="3" spans="1:24" s="4" customFormat="1" ht="35.25" customHeight="1" x14ac:dyDescent="0.25">
      <c r="A3" s="52" t="s">
        <v>45</v>
      </c>
      <c r="B3" s="52"/>
      <c r="C3" s="52"/>
      <c r="D3" s="52"/>
      <c r="E3" s="52"/>
      <c r="F3" s="52"/>
      <c r="G3" s="52"/>
      <c r="H3" s="52"/>
      <c r="I3" s="52"/>
    </row>
    <row r="4" spans="1:24" s="4" customFormat="1" ht="15.75" x14ac:dyDescent="0.25">
      <c r="A4" s="51" t="s">
        <v>46</v>
      </c>
      <c r="B4" s="51"/>
      <c r="C4" s="51"/>
      <c r="D4" s="51"/>
      <c r="E4" s="51"/>
      <c r="F4" s="51"/>
      <c r="G4" s="51"/>
      <c r="H4" s="51"/>
      <c r="I4" s="51"/>
    </row>
    <row r="5" spans="1:24" ht="18.75" customHeight="1" x14ac:dyDescent="0.25">
      <c r="A5" s="50" t="s">
        <v>0</v>
      </c>
      <c r="B5" s="49" t="s">
        <v>21</v>
      </c>
      <c r="C5" s="50" t="s">
        <v>22</v>
      </c>
      <c r="D5" s="50" t="s">
        <v>23</v>
      </c>
      <c r="E5" s="49" t="s">
        <v>24</v>
      </c>
      <c r="F5" s="48" t="s">
        <v>25</v>
      </c>
      <c r="G5" s="50" t="s">
        <v>13</v>
      </c>
      <c r="H5" s="50"/>
      <c r="I5" s="50"/>
    </row>
    <row r="6" spans="1:24" s="6" customFormat="1" ht="83.25" customHeight="1" x14ac:dyDescent="0.25">
      <c r="A6" s="50"/>
      <c r="B6" s="49"/>
      <c r="C6" s="50"/>
      <c r="D6" s="50"/>
      <c r="E6" s="49"/>
      <c r="F6" s="49"/>
      <c r="G6" s="5" t="s">
        <v>14</v>
      </c>
      <c r="H6" s="5" t="s">
        <v>15</v>
      </c>
      <c r="I6" s="17" t="s">
        <v>16</v>
      </c>
      <c r="J6" s="19"/>
    </row>
    <row r="7" spans="1:24" s="6" customFormat="1" ht="15.75" x14ac:dyDescent="0.25">
      <c r="A7" s="8">
        <v>1</v>
      </c>
      <c r="B7" s="10" t="s">
        <v>1</v>
      </c>
      <c r="C7" s="8"/>
      <c r="D7" s="8"/>
      <c r="E7" s="26"/>
      <c r="F7" s="27">
        <f>F8+F14+F15+F16+F17+F18+F19</f>
        <v>5592900</v>
      </c>
      <c r="G7" s="28"/>
      <c r="H7" s="28"/>
      <c r="I7" s="27">
        <v>5592900</v>
      </c>
      <c r="J7" s="19"/>
    </row>
    <row r="8" spans="1:24" s="6" customFormat="1" ht="15.75" x14ac:dyDescent="0.25">
      <c r="A8" s="8"/>
      <c r="B8" s="10" t="s">
        <v>20</v>
      </c>
      <c r="C8" s="8"/>
      <c r="D8" s="8"/>
      <c r="E8" s="26"/>
      <c r="F8" s="26">
        <f>F9+F10+F13+F11+F12</f>
        <v>4320000</v>
      </c>
      <c r="G8" s="29"/>
      <c r="H8" s="29"/>
      <c r="I8" s="27">
        <v>4320000</v>
      </c>
    </row>
    <row r="9" spans="1:24" ht="15.75" x14ac:dyDescent="0.25">
      <c r="A9" s="2"/>
      <c r="B9" s="11" t="s">
        <v>7</v>
      </c>
      <c r="C9" s="2" t="s">
        <v>10</v>
      </c>
      <c r="D9" s="2">
        <v>4</v>
      </c>
      <c r="E9" s="25">
        <v>280000</v>
      </c>
      <c r="F9" s="25">
        <f t="shared" ref="F9:F13" si="0">E9*D9</f>
        <v>1120000</v>
      </c>
      <c r="G9" s="30"/>
      <c r="H9" s="30"/>
      <c r="I9" s="31">
        <v>1120000</v>
      </c>
    </row>
    <row r="10" spans="1:24" ht="15.75" x14ac:dyDescent="0.25">
      <c r="A10" s="2"/>
      <c r="B10" s="11" t="s">
        <v>8</v>
      </c>
      <c r="C10" s="2" t="s">
        <v>10</v>
      </c>
      <c r="D10" s="24">
        <v>4</v>
      </c>
      <c r="E10" s="25">
        <v>250000</v>
      </c>
      <c r="F10" s="25">
        <f t="shared" si="0"/>
        <v>1000000</v>
      </c>
      <c r="G10" s="30"/>
      <c r="H10" s="30"/>
      <c r="I10" s="31">
        <v>1000000</v>
      </c>
    </row>
    <row r="11" spans="1:24" ht="15.75" x14ac:dyDescent="0.25">
      <c r="A11" s="2"/>
      <c r="B11" s="11" t="s">
        <v>9</v>
      </c>
      <c r="C11" s="2" t="s">
        <v>10</v>
      </c>
      <c r="D11" s="24">
        <v>4</v>
      </c>
      <c r="E11" s="31">
        <v>230000</v>
      </c>
      <c r="F11" s="25">
        <f>E11*D11</f>
        <v>920000</v>
      </c>
      <c r="G11" s="30"/>
      <c r="H11" s="30"/>
      <c r="I11" s="31">
        <v>920000</v>
      </c>
    </row>
    <row r="12" spans="1:24" ht="15.75" x14ac:dyDescent="0.25">
      <c r="A12" s="2"/>
      <c r="B12" s="11" t="s">
        <v>30</v>
      </c>
      <c r="C12" s="2" t="s">
        <v>10</v>
      </c>
      <c r="D12" s="24">
        <v>4</v>
      </c>
      <c r="E12" s="31">
        <v>170000</v>
      </c>
      <c r="F12" s="25">
        <f>E12*D12</f>
        <v>680000</v>
      </c>
      <c r="G12" s="30"/>
      <c r="H12" s="30"/>
      <c r="I12" s="31">
        <v>680000</v>
      </c>
    </row>
    <row r="13" spans="1:24" ht="15.75" x14ac:dyDescent="0.25">
      <c r="A13" s="2"/>
      <c r="B13" s="11" t="s">
        <v>18</v>
      </c>
      <c r="C13" s="2" t="s">
        <v>10</v>
      </c>
      <c r="D13" s="24">
        <v>4</v>
      </c>
      <c r="E13" s="31">
        <v>150000</v>
      </c>
      <c r="F13" s="25">
        <f t="shared" si="0"/>
        <v>600000</v>
      </c>
      <c r="G13" s="30"/>
      <c r="H13" s="30"/>
      <c r="I13" s="31">
        <v>600000</v>
      </c>
    </row>
    <row r="14" spans="1:24" s="22" customFormat="1" ht="15.75" x14ac:dyDescent="0.25">
      <c r="A14" s="14"/>
      <c r="B14" s="12" t="s">
        <v>2</v>
      </c>
      <c r="C14" s="14" t="s">
        <v>10</v>
      </c>
      <c r="D14" s="24">
        <v>4</v>
      </c>
      <c r="E14" s="36">
        <f>(1080000-108000)*3.5%+(1080000-10800)*9.5%-34020-21600</f>
        <v>79974</v>
      </c>
      <c r="F14" s="27">
        <f>E14*D14</f>
        <v>319896</v>
      </c>
      <c r="G14" s="28"/>
      <c r="H14" s="28"/>
      <c r="I14" s="27">
        <v>319896</v>
      </c>
      <c r="J14" s="20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4" s="15" customFormat="1" ht="15.75" x14ac:dyDescent="0.25">
      <c r="A15" s="8"/>
      <c r="B15" s="12" t="s">
        <v>29</v>
      </c>
      <c r="C15" s="14" t="s">
        <v>10</v>
      </c>
      <c r="D15" s="24">
        <v>4</v>
      </c>
      <c r="E15" s="36">
        <f>1080000*2%</f>
        <v>21600</v>
      </c>
      <c r="F15" s="27">
        <f>E15*D15</f>
        <v>86400</v>
      </c>
      <c r="G15" s="28"/>
      <c r="H15" s="28"/>
      <c r="I15" s="27">
        <v>86400</v>
      </c>
      <c r="J15" s="22"/>
      <c r="K15" s="22"/>
      <c r="L15" s="22"/>
    </row>
    <row r="16" spans="1:24" s="22" customFormat="1" ht="52.5" customHeight="1" x14ac:dyDescent="0.25">
      <c r="A16" s="14"/>
      <c r="B16" s="33" t="s">
        <v>36</v>
      </c>
      <c r="C16" s="14" t="s">
        <v>10</v>
      </c>
      <c r="D16" s="24">
        <v>4</v>
      </c>
      <c r="E16" s="27">
        <f>45.5*3500</f>
        <v>159250</v>
      </c>
      <c r="F16" s="27">
        <f>E16*D16</f>
        <v>637000</v>
      </c>
      <c r="G16" s="28"/>
      <c r="H16" s="28"/>
      <c r="I16" s="27">
        <v>637000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10" s="15" customFormat="1" ht="15.75" x14ac:dyDescent="0.25">
      <c r="A17" s="8"/>
      <c r="B17" s="12" t="s">
        <v>3</v>
      </c>
      <c r="C17" s="14" t="s">
        <v>10</v>
      </c>
      <c r="D17" s="24">
        <v>4</v>
      </c>
      <c r="E17" s="27">
        <v>10000</v>
      </c>
      <c r="F17" s="27">
        <f t="shared" ref="F17:F18" si="1">E17*D17</f>
        <v>40000</v>
      </c>
      <c r="G17" s="28"/>
      <c r="H17" s="28"/>
      <c r="I17" s="27">
        <v>40000</v>
      </c>
    </row>
    <row r="18" spans="1:10" s="15" customFormat="1" ht="15.75" x14ac:dyDescent="0.25">
      <c r="A18" s="8"/>
      <c r="B18" s="12" t="s">
        <v>4</v>
      </c>
      <c r="C18" s="14" t="s">
        <v>10</v>
      </c>
      <c r="D18" s="24">
        <v>4</v>
      </c>
      <c r="E18" s="27">
        <v>16600</v>
      </c>
      <c r="F18" s="27">
        <f t="shared" si="1"/>
        <v>66400</v>
      </c>
      <c r="G18" s="28"/>
      <c r="H18" s="28"/>
      <c r="I18" s="27">
        <v>66400</v>
      </c>
    </row>
    <row r="19" spans="1:10" s="22" customFormat="1" ht="47.25" x14ac:dyDescent="0.25">
      <c r="A19" s="14"/>
      <c r="B19" s="12" t="s">
        <v>26</v>
      </c>
      <c r="C19" s="14"/>
      <c r="D19" s="14"/>
      <c r="E19" s="27"/>
      <c r="F19" s="27">
        <f>F20+F21+F22</f>
        <v>123204</v>
      </c>
      <c r="G19" s="28"/>
      <c r="H19" s="28"/>
      <c r="I19" s="27">
        <v>123204</v>
      </c>
    </row>
    <row r="20" spans="1:10" s="13" customFormat="1" ht="15.75" customHeight="1" x14ac:dyDescent="0.25">
      <c r="A20" s="1"/>
      <c r="B20" s="16" t="s">
        <v>27</v>
      </c>
      <c r="C20" s="1" t="s">
        <v>11</v>
      </c>
      <c r="D20" s="1">
        <v>6</v>
      </c>
      <c r="E20" s="31">
        <v>3000</v>
      </c>
      <c r="F20" s="31">
        <f>E20*D20</f>
        <v>18000</v>
      </c>
      <c r="G20" s="32"/>
      <c r="H20" s="32"/>
      <c r="I20" s="31">
        <v>18000</v>
      </c>
      <c r="J20" s="23"/>
    </row>
    <row r="21" spans="1:10" s="13" customFormat="1" ht="15.75" customHeight="1" x14ac:dyDescent="0.25">
      <c r="A21" s="1"/>
      <c r="B21" s="16" t="s">
        <v>31</v>
      </c>
      <c r="C21" s="1" t="s">
        <v>11</v>
      </c>
      <c r="D21" s="1">
        <v>15</v>
      </c>
      <c r="E21" s="31">
        <v>2800</v>
      </c>
      <c r="F21" s="31">
        <f>E21*D21</f>
        <v>42000</v>
      </c>
      <c r="G21" s="32"/>
      <c r="H21" s="32"/>
      <c r="I21" s="31">
        <v>42000</v>
      </c>
      <c r="J21" s="37"/>
    </row>
    <row r="22" spans="1:10" s="13" customFormat="1" ht="15.75" customHeight="1" x14ac:dyDescent="0.25">
      <c r="A22" s="1"/>
      <c r="B22" s="16" t="s">
        <v>32</v>
      </c>
      <c r="C22" s="1" t="s">
        <v>19</v>
      </c>
      <c r="D22" s="1">
        <v>1</v>
      </c>
      <c r="E22" s="31">
        <v>63204</v>
      </c>
      <c r="F22" s="31">
        <f>E22*D22</f>
        <v>63204</v>
      </c>
      <c r="G22" s="32"/>
      <c r="H22" s="32"/>
      <c r="I22" s="31">
        <v>63204</v>
      </c>
      <c r="J22" s="37"/>
    </row>
    <row r="23" spans="1:10" s="19" customFormat="1" ht="33" customHeight="1" x14ac:dyDescent="0.25">
      <c r="A23" s="14">
        <v>2</v>
      </c>
      <c r="B23" s="12" t="s">
        <v>5</v>
      </c>
      <c r="C23" s="14"/>
      <c r="D23" s="14"/>
      <c r="E23" s="27"/>
      <c r="F23" s="27">
        <f>F24+F25+F26+F27</f>
        <v>1540000</v>
      </c>
      <c r="G23" s="28"/>
      <c r="H23" s="28"/>
      <c r="I23" s="27">
        <v>1540000</v>
      </c>
    </row>
    <row r="24" spans="1:10" s="19" customFormat="1" ht="15" customHeight="1" x14ac:dyDescent="0.25">
      <c r="A24" s="14"/>
      <c r="B24" s="38" t="s">
        <v>12</v>
      </c>
      <c r="C24" s="1" t="s">
        <v>11</v>
      </c>
      <c r="D24" s="1">
        <v>4</v>
      </c>
      <c r="E24" s="31">
        <v>220000</v>
      </c>
      <c r="F24" s="31">
        <f>E24*D24</f>
        <v>880000</v>
      </c>
      <c r="G24" s="28"/>
      <c r="H24" s="28"/>
      <c r="I24" s="27">
        <v>880000</v>
      </c>
    </row>
    <row r="25" spans="1:10" s="19" customFormat="1" ht="15.75" x14ac:dyDescent="0.25">
      <c r="A25" s="14"/>
      <c r="B25" s="38" t="s">
        <v>33</v>
      </c>
      <c r="C25" s="1" t="s">
        <v>11</v>
      </c>
      <c r="D25" s="1">
        <v>1</v>
      </c>
      <c r="E25" s="31">
        <v>120000</v>
      </c>
      <c r="F25" s="31">
        <f>D25*E25</f>
        <v>120000</v>
      </c>
      <c r="G25" s="28"/>
      <c r="H25" s="28"/>
      <c r="I25" s="27">
        <v>120000</v>
      </c>
    </row>
    <row r="26" spans="1:10" s="19" customFormat="1" ht="15.75" x14ac:dyDescent="0.25">
      <c r="A26" s="14"/>
      <c r="B26" s="38" t="s">
        <v>37</v>
      </c>
      <c r="C26" s="1" t="s">
        <v>11</v>
      </c>
      <c r="D26" s="1">
        <v>1</v>
      </c>
      <c r="E26" s="31">
        <v>350000</v>
      </c>
      <c r="F26" s="31">
        <f>D26*E26</f>
        <v>350000</v>
      </c>
      <c r="G26" s="28"/>
      <c r="H26" s="28"/>
      <c r="I26" s="27">
        <v>350000</v>
      </c>
    </row>
    <row r="27" spans="1:10" s="19" customFormat="1" ht="15.75" x14ac:dyDescent="0.25">
      <c r="A27" s="14"/>
      <c r="B27" s="38" t="s">
        <v>35</v>
      </c>
      <c r="C27" s="1" t="s">
        <v>11</v>
      </c>
      <c r="D27" s="1">
        <v>1</v>
      </c>
      <c r="E27" s="31">
        <v>190000</v>
      </c>
      <c r="F27" s="31">
        <f>E27*D27</f>
        <v>190000</v>
      </c>
      <c r="G27" s="28"/>
      <c r="H27" s="28"/>
      <c r="I27" s="27">
        <v>190000</v>
      </c>
    </row>
    <row r="28" spans="1:10" s="19" customFormat="1" ht="15.75" x14ac:dyDescent="0.25">
      <c r="A28" s="14">
        <v>3</v>
      </c>
      <c r="B28" s="12" t="s">
        <v>6</v>
      </c>
      <c r="C28" s="14"/>
      <c r="D28" s="14"/>
      <c r="E28" s="27"/>
      <c r="F28" s="27">
        <f>F29+F35+F42+F37</f>
        <v>8632100</v>
      </c>
      <c r="G28" s="28"/>
      <c r="H28" s="28"/>
      <c r="I28" s="27">
        <v>8632100</v>
      </c>
    </row>
    <row r="29" spans="1:10" s="19" customFormat="1" ht="15.75" x14ac:dyDescent="0.25">
      <c r="A29" s="14"/>
      <c r="B29" s="12" t="s">
        <v>48</v>
      </c>
      <c r="C29" s="14"/>
      <c r="D29" s="14"/>
      <c r="E29" s="27"/>
      <c r="F29" s="27">
        <f>F30</f>
        <v>1419000</v>
      </c>
      <c r="G29" s="28"/>
      <c r="H29" s="28"/>
      <c r="I29" s="27">
        <v>1419000</v>
      </c>
    </row>
    <row r="30" spans="1:10" s="19" customFormat="1" ht="31.5" x14ac:dyDescent="0.25">
      <c r="A30" s="14"/>
      <c r="B30" s="12" t="s">
        <v>47</v>
      </c>
      <c r="C30" s="14"/>
      <c r="D30" s="14"/>
      <c r="E30" s="27"/>
      <c r="F30" s="27">
        <f>F31+F32+F33+F34</f>
        <v>1419000</v>
      </c>
      <c r="G30" s="28"/>
      <c r="H30" s="28"/>
      <c r="I30" s="27">
        <v>1419000</v>
      </c>
    </row>
    <row r="31" spans="1:10" s="19" customFormat="1" ht="15.75" x14ac:dyDescent="0.25">
      <c r="A31" s="14"/>
      <c r="B31" s="16" t="s">
        <v>54</v>
      </c>
      <c r="C31" s="1" t="s">
        <v>19</v>
      </c>
      <c r="D31" s="1">
        <v>20</v>
      </c>
      <c r="E31" s="31">
        <v>15000</v>
      </c>
      <c r="F31" s="31">
        <f>E31*D31</f>
        <v>300000</v>
      </c>
      <c r="G31" s="28"/>
      <c r="H31" s="28"/>
      <c r="I31" s="27">
        <v>300000</v>
      </c>
    </row>
    <row r="32" spans="1:10" s="19" customFormat="1" ht="15.75" x14ac:dyDescent="0.25">
      <c r="A32" s="14"/>
      <c r="B32" s="16" t="s">
        <v>55</v>
      </c>
      <c r="C32" s="1" t="s">
        <v>19</v>
      </c>
      <c r="D32" s="1">
        <v>20</v>
      </c>
      <c r="E32" s="31">
        <v>15000</v>
      </c>
      <c r="F32" s="31">
        <f>E32*D32</f>
        <v>300000</v>
      </c>
      <c r="G32" s="28"/>
      <c r="H32" s="28"/>
      <c r="I32" s="27">
        <v>300000</v>
      </c>
    </row>
    <row r="33" spans="1:11" s="43" customFormat="1" ht="15.75" x14ac:dyDescent="0.25">
      <c r="A33" s="1"/>
      <c r="B33" s="16" t="s">
        <v>53</v>
      </c>
      <c r="C33" s="1" t="s">
        <v>19</v>
      </c>
      <c r="D33" s="1">
        <v>1</v>
      </c>
      <c r="E33" s="31">
        <v>503300</v>
      </c>
      <c r="F33" s="31">
        <f>E33*D33</f>
        <v>503300</v>
      </c>
      <c r="G33" s="32"/>
      <c r="H33" s="32"/>
      <c r="I33" s="31">
        <v>503300</v>
      </c>
    </row>
    <row r="34" spans="1:11" s="43" customFormat="1" ht="15.75" x14ac:dyDescent="0.25">
      <c r="A34" s="1"/>
      <c r="B34" s="16" t="s">
        <v>52</v>
      </c>
      <c r="C34" s="1" t="s">
        <v>19</v>
      </c>
      <c r="D34" s="1">
        <v>1</v>
      </c>
      <c r="E34" s="31">
        <v>315700</v>
      </c>
      <c r="F34" s="31">
        <f>E34*D34</f>
        <v>315700</v>
      </c>
      <c r="G34" s="32"/>
      <c r="H34" s="32"/>
      <c r="I34" s="31">
        <v>315700</v>
      </c>
    </row>
    <row r="35" spans="1:11" s="19" customFormat="1" ht="31.5" x14ac:dyDescent="0.25">
      <c r="A35" s="14"/>
      <c r="B35" s="12" t="s">
        <v>49</v>
      </c>
      <c r="C35" s="14"/>
      <c r="D35" s="14"/>
      <c r="E35" s="27"/>
      <c r="F35" s="27">
        <f>F36</f>
        <v>2000000</v>
      </c>
      <c r="G35" s="28"/>
      <c r="H35" s="28"/>
      <c r="I35" s="27">
        <v>2000000</v>
      </c>
    </row>
    <row r="36" spans="1:11" s="42" customFormat="1" ht="15.75" x14ac:dyDescent="0.25">
      <c r="A36" s="1"/>
      <c r="B36" s="16" t="s">
        <v>50</v>
      </c>
      <c r="C36" s="1" t="s">
        <v>19</v>
      </c>
      <c r="D36" s="1">
        <v>10</v>
      </c>
      <c r="E36" s="31">
        <v>200000</v>
      </c>
      <c r="F36" s="31">
        <f>E36*D36</f>
        <v>2000000</v>
      </c>
      <c r="G36" s="32"/>
      <c r="H36" s="32"/>
      <c r="I36" s="31">
        <v>2000000</v>
      </c>
    </row>
    <row r="37" spans="1:11" s="15" customFormat="1" ht="33" customHeight="1" x14ac:dyDescent="0.25">
      <c r="A37" s="39"/>
      <c r="B37" s="12" t="s">
        <v>39</v>
      </c>
      <c r="C37" s="1"/>
      <c r="D37" s="1"/>
      <c r="E37" s="31"/>
      <c r="F37" s="27">
        <f>F38</f>
        <v>427000</v>
      </c>
      <c r="G37" s="32"/>
      <c r="H37" s="32"/>
      <c r="I37" s="31">
        <v>427000</v>
      </c>
    </row>
    <row r="38" spans="1:11" s="15" customFormat="1" ht="15" customHeight="1" x14ac:dyDescent="0.25">
      <c r="A38" s="39"/>
      <c r="B38" s="12" t="s">
        <v>34</v>
      </c>
      <c r="C38" s="14"/>
      <c r="D38" s="14"/>
      <c r="E38" s="27"/>
      <c r="F38" s="27">
        <f>F40+F41+F39</f>
        <v>427000</v>
      </c>
      <c r="G38" s="28"/>
      <c r="H38" s="28"/>
      <c r="I38" s="27">
        <v>427000</v>
      </c>
    </row>
    <row r="39" spans="1:11" s="34" customFormat="1" ht="15" customHeight="1" x14ac:dyDescent="0.25">
      <c r="A39" s="24"/>
      <c r="B39" s="16" t="s">
        <v>44</v>
      </c>
      <c r="C39" s="1" t="s">
        <v>11</v>
      </c>
      <c r="D39" s="1">
        <v>1</v>
      </c>
      <c r="E39" s="31">
        <v>30000</v>
      </c>
      <c r="F39" s="31">
        <f>E39*D39</f>
        <v>30000</v>
      </c>
      <c r="G39" s="32"/>
      <c r="H39" s="32"/>
      <c r="I39" s="31">
        <v>30000</v>
      </c>
    </row>
    <row r="40" spans="1:11" s="15" customFormat="1" ht="15" customHeight="1" x14ac:dyDescent="0.25">
      <c r="A40" s="39"/>
      <c r="B40" s="16" t="s">
        <v>38</v>
      </c>
      <c r="C40" s="1" t="s">
        <v>11</v>
      </c>
      <c r="D40" s="1">
        <v>2</v>
      </c>
      <c r="E40" s="31">
        <v>20000</v>
      </c>
      <c r="F40" s="31">
        <f>E40*D40</f>
        <v>40000</v>
      </c>
      <c r="G40" s="32"/>
      <c r="H40" s="32"/>
      <c r="I40" s="31">
        <v>40000</v>
      </c>
    </row>
    <row r="41" spans="1:11" s="15" customFormat="1" ht="15" customHeight="1" x14ac:dyDescent="0.25">
      <c r="A41" s="39"/>
      <c r="B41" s="16" t="s">
        <v>40</v>
      </c>
      <c r="C41" s="1" t="s">
        <v>11</v>
      </c>
      <c r="D41" s="1">
        <v>100</v>
      </c>
      <c r="E41" s="31">
        <v>3570</v>
      </c>
      <c r="F41" s="31">
        <f>D41*E41</f>
        <v>357000</v>
      </c>
      <c r="G41" s="32"/>
      <c r="H41" s="32"/>
      <c r="I41" s="31">
        <v>357000</v>
      </c>
    </row>
    <row r="42" spans="1:11" s="15" customFormat="1" ht="19.5" customHeight="1" x14ac:dyDescent="0.25">
      <c r="A42" s="39"/>
      <c r="B42" s="40" t="s">
        <v>51</v>
      </c>
      <c r="C42" s="1"/>
      <c r="D42" s="14"/>
      <c r="E42" s="27"/>
      <c r="F42" s="27">
        <f>F43</f>
        <v>4786100</v>
      </c>
      <c r="G42" s="28"/>
      <c r="H42" s="28"/>
      <c r="I42" s="27">
        <v>4786100</v>
      </c>
    </row>
    <row r="43" spans="1:11" s="34" customFormat="1" ht="20.25" customHeight="1" x14ac:dyDescent="0.25">
      <c r="A43" s="24"/>
      <c r="B43" s="41" t="s">
        <v>41</v>
      </c>
      <c r="C43" s="1" t="s">
        <v>11</v>
      </c>
      <c r="D43" s="1">
        <v>19</v>
      </c>
      <c r="E43" s="31">
        <v>251900</v>
      </c>
      <c r="F43" s="31">
        <f>D43*E43</f>
        <v>4786100</v>
      </c>
      <c r="G43" s="32"/>
      <c r="H43" s="32"/>
      <c r="I43" s="31">
        <v>4786100</v>
      </c>
    </row>
    <row r="44" spans="1:11" s="6" customFormat="1" ht="15.75" x14ac:dyDescent="0.25">
      <c r="A44" s="8"/>
      <c r="B44" s="12" t="s">
        <v>17</v>
      </c>
      <c r="C44" s="14"/>
      <c r="D44" s="14"/>
      <c r="E44" s="14"/>
      <c r="F44" s="27">
        <f>F7+F28+F23</f>
        <v>15765000</v>
      </c>
      <c r="G44" s="28"/>
      <c r="H44" s="28"/>
      <c r="I44" s="27">
        <v>15765000</v>
      </c>
    </row>
    <row r="46" spans="1:11" ht="18.75" customHeight="1" x14ac:dyDescent="0.25">
      <c r="B46" s="45" t="s">
        <v>42</v>
      </c>
      <c r="C46" s="45"/>
      <c r="D46" s="45"/>
      <c r="E46" s="45"/>
      <c r="F46" s="45"/>
      <c r="G46" s="45"/>
      <c r="H46" s="45"/>
      <c r="I46" s="45"/>
      <c r="J46" s="35"/>
      <c r="K46" s="35"/>
    </row>
    <row r="47" spans="1:11" ht="15" customHeight="1" x14ac:dyDescent="0.25">
      <c r="B47" s="45"/>
      <c r="C47" s="45"/>
      <c r="D47" s="45"/>
      <c r="E47" s="45"/>
      <c r="F47" s="45"/>
      <c r="G47" s="45"/>
      <c r="H47" s="45"/>
      <c r="I47" s="45"/>
      <c r="J47" s="35"/>
      <c r="K47" s="35"/>
    </row>
    <row r="48" spans="1:11" ht="15" customHeight="1" x14ac:dyDescent="0.25">
      <c r="B48" s="45"/>
      <c r="C48" s="45"/>
      <c r="D48" s="45"/>
      <c r="E48" s="45"/>
      <c r="F48" s="45"/>
      <c r="G48" s="45"/>
      <c r="H48" s="45"/>
      <c r="I48" s="45"/>
      <c r="J48" s="35"/>
      <c r="K48" s="35"/>
    </row>
    <row r="49" spans="2:11" ht="15" customHeight="1" x14ac:dyDescent="0.25">
      <c r="B49" s="45"/>
      <c r="C49" s="45"/>
      <c r="D49" s="45"/>
      <c r="E49" s="45"/>
      <c r="F49" s="45"/>
      <c r="G49" s="45"/>
      <c r="H49" s="45"/>
      <c r="I49" s="45"/>
      <c r="J49" s="35"/>
      <c r="K49" s="35"/>
    </row>
    <row r="50" spans="2:11" ht="31.5" customHeight="1" x14ac:dyDescent="0.25">
      <c r="B50" s="45"/>
      <c r="C50" s="45"/>
      <c r="D50" s="45"/>
      <c r="E50" s="45"/>
      <c r="F50" s="45"/>
      <c r="G50" s="45"/>
      <c r="H50" s="45"/>
      <c r="I50" s="45"/>
      <c r="J50" s="35"/>
      <c r="K50" s="35"/>
    </row>
    <row r="51" spans="2:11" ht="15" customHeight="1" x14ac:dyDescent="0.25">
      <c r="B51" s="35"/>
      <c r="C51" s="35"/>
      <c r="D51" s="35"/>
      <c r="E51" s="35"/>
      <c r="F51" s="35"/>
      <c r="G51" s="35"/>
      <c r="H51" s="35"/>
      <c r="I51" s="35"/>
      <c r="J51" s="35"/>
      <c r="K51" s="35"/>
    </row>
    <row r="52" spans="2:11" ht="37.5" customHeight="1" x14ac:dyDescent="0.25">
      <c r="B52" s="35"/>
      <c r="C52" s="35"/>
      <c r="D52" s="35"/>
      <c r="E52" s="35"/>
      <c r="F52" s="35"/>
      <c r="G52" s="35"/>
      <c r="H52" s="35"/>
      <c r="I52" s="35"/>
      <c r="J52" s="35"/>
      <c r="K52" s="35"/>
    </row>
    <row r="53" spans="2:11" ht="37.5" customHeight="1" x14ac:dyDescent="0.25">
      <c r="B53" s="35"/>
      <c r="C53" s="35"/>
      <c r="D53" s="35"/>
      <c r="E53" s="35"/>
      <c r="F53" s="35"/>
      <c r="G53" s="35"/>
      <c r="H53" s="35"/>
      <c r="I53" s="35"/>
      <c r="J53" s="35"/>
      <c r="K53" s="35"/>
    </row>
    <row r="54" spans="2:11" ht="15" customHeight="1" x14ac:dyDescent="0.25">
      <c r="B54" s="35"/>
      <c r="C54" s="35"/>
      <c r="D54" s="35"/>
      <c r="E54" s="35"/>
      <c r="F54" s="35"/>
      <c r="G54" s="35"/>
      <c r="H54" s="35"/>
      <c r="I54" s="35"/>
      <c r="J54" s="35"/>
      <c r="K54" s="35"/>
    </row>
    <row r="55" spans="2:11" ht="18.75" customHeight="1" x14ac:dyDescent="0.25">
      <c r="B55" s="35"/>
      <c r="C55" s="35"/>
      <c r="D55" s="35"/>
      <c r="E55" s="35"/>
      <c r="F55" s="35"/>
      <c r="G55" s="35"/>
      <c r="H55" s="35"/>
      <c r="I55" s="35"/>
      <c r="J55" s="35"/>
      <c r="K55" s="35"/>
    </row>
    <row r="56" spans="2:11" ht="15.75" customHeight="1" x14ac:dyDescent="0.25">
      <c r="B56" s="35"/>
      <c r="C56" s="35"/>
      <c r="D56" s="35"/>
      <c r="E56" s="35"/>
      <c r="F56" s="35"/>
      <c r="G56" s="35"/>
      <c r="H56" s="35"/>
      <c r="I56" s="35"/>
      <c r="J56" s="35"/>
      <c r="K56" s="35"/>
    </row>
    <row r="57" spans="2:11" ht="15" customHeight="1" x14ac:dyDescent="0.25">
      <c r="B57" s="35"/>
      <c r="C57" s="35"/>
      <c r="D57" s="35"/>
      <c r="E57" s="35"/>
      <c r="F57" s="35"/>
      <c r="G57" s="35"/>
      <c r="H57" s="35"/>
      <c r="I57" s="35"/>
      <c r="J57" s="35"/>
      <c r="K57" s="35"/>
    </row>
    <row r="58" spans="2:11" ht="15" customHeight="1" x14ac:dyDescent="0.25">
      <c r="B58" s="35"/>
      <c r="C58" s="35"/>
      <c r="D58" s="35"/>
      <c r="E58" s="35"/>
      <c r="F58" s="35"/>
      <c r="G58" s="35"/>
      <c r="H58" s="35"/>
      <c r="I58" s="35"/>
      <c r="J58" s="35"/>
      <c r="K58" s="35"/>
    </row>
    <row r="59" spans="2:11" ht="15" customHeight="1" x14ac:dyDescent="0.25">
      <c r="B59" s="35"/>
      <c r="C59" s="35"/>
      <c r="D59" s="35"/>
      <c r="E59" s="35"/>
      <c r="F59" s="35"/>
      <c r="G59" s="35"/>
      <c r="H59" s="35"/>
      <c r="I59" s="35"/>
      <c r="J59" s="35"/>
      <c r="K59" s="35"/>
    </row>
    <row r="60" spans="2:11" ht="15" customHeight="1" x14ac:dyDescent="0.25">
      <c r="B60" s="35"/>
      <c r="C60" s="35"/>
      <c r="D60" s="35"/>
      <c r="E60" s="35"/>
      <c r="F60" s="35"/>
      <c r="G60" s="35"/>
      <c r="H60" s="35"/>
      <c r="I60" s="35"/>
      <c r="J60" s="35"/>
      <c r="K60" s="35"/>
    </row>
    <row r="61" spans="2:11" ht="15" customHeight="1" x14ac:dyDescent="0.25">
      <c r="B61" s="35"/>
      <c r="C61" s="35"/>
      <c r="D61" s="35"/>
      <c r="E61" s="35"/>
      <c r="F61" s="35"/>
      <c r="G61" s="35"/>
      <c r="H61" s="35"/>
      <c r="I61" s="35"/>
      <c r="J61" s="35"/>
      <c r="K61" s="35"/>
    </row>
    <row r="62" spans="2:11" ht="15" customHeight="1" x14ac:dyDescent="0.25">
      <c r="B62" s="35"/>
      <c r="C62" s="35"/>
      <c r="D62" s="35"/>
      <c r="E62" s="35"/>
      <c r="F62" s="35"/>
      <c r="G62" s="35"/>
      <c r="H62" s="35"/>
      <c r="I62" s="35"/>
      <c r="J62" s="35"/>
      <c r="K62" s="35"/>
    </row>
    <row r="63" spans="2:11" ht="15" customHeight="1" x14ac:dyDescent="0.25">
      <c r="B63" s="35"/>
      <c r="C63" s="35"/>
      <c r="D63" s="35"/>
      <c r="E63" s="35"/>
      <c r="F63" s="35"/>
      <c r="G63" s="35"/>
      <c r="H63" s="35"/>
      <c r="I63" s="35"/>
      <c r="J63" s="35"/>
      <c r="K63" s="35"/>
    </row>
  </sheetData>
  <mergeCells count="12">
    <mergeCell ref="A1:I1"/>
    <mergeCell ref="B46:I50"/>
    <mergeCell ref="A2:I2"/>
    <mergeCell ref="F5:F6"/>
    <mergeCell ref="G5:I5"/>
    <mergeCell ref="E5:E6"/>
    <mergeCell ref="A5:A6"/>
    <mergeCell ref="B5:B6"/>
    <mergeCell ref="C5:C6"/>
    <mergeCell ref="D5:D6"/>
    <mergeCell ref="A4:I4"/>
    <mergeCell ref="A3:I3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2021-08-15T07:20:13Z</dcterms:modified>
</cp:coreProperties>
</file>