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55"/>
  </bookViews>
  <sheets>
    <sheet name="Лист2" sheetId="2" r:id="rId1"/>
  </sheets>
  <definedNames>
    <definedName name="_xlnm.Print_Area" localSheetId="0">Лист2!$A$1:$N$58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5" i="2" l="1"/>
  <c r="F32" i="2" s="1"/>
  <c r="F34" i="2" l="1"/>
  <c r="E13" i="2" l="1"/>
  <c r="E14" i="2"/>
  <c r="F30" i="2" l="1"/>
  <c r="F28" i="2"/>
  <c r="F17" i="2" l="1"/>
  <c r="F29" i="2"/>
  <c r="F33" i="2"/>
  <c r="F25" i="2"/>
  <c r="F26" i="2"/>
  <c r="F37" i="2"/>
  <c r="F36" i="2" s="1"/>
  <c r="F24" i="2" l="1"/>
  <c r="F14" i="2"/>
  <c r="F39" i="2"/>
  <c r="F38" i="2" s="1"/>
  <c r="F27" i="2" l="1"/>
  <c r="F31" i="2" l="1"/>
  <c r="F23" i="2" s="1"/>
  <c r="F19" i="2"/>
  <c r="F21" i="2" l="1"/>
  <c r="F22" i="2"/>
  <c r="F20" i="2" l="1"/>
  <c r="F18" i="2"/>
  <c r="F15" i="2" l="1"/>
  <c r="F13" i="2"/>
  <c r="F11" i="2" l="1"/>
  <c r="F16" i="2" l="1"/>
  <c r="F12" i="2"/>
  <c r="F10" i="2"/>
  <c r="F9" i="2"/>
  <c r="F8" i="2" l="1"/>
  <c r="F7" i="2" l="1"/>
  <c r="F40" i="2" s="1"/>
</calcChain>
</file>

<file path=xl/sharedStrings.xml><?xml version="1.0" encoding="utf-8"?>
<sst xmlns="http://schemas.openxmlformats.org/spreadsheetml/2006/main" count="70" uniqueCount="52">
  <si>
    <t>№</t>
  </si>
  <si>
    <t>Әкімшілік шығындар:</t>
  </si>
  <si>
    <t>Әлеуметтік салық және әлеуметтік аударымдар</t>
  </si>
  <si>
    <t>Банктік қызметтер</t>
  </si>
  <si>
    <t>Материалдық-техникалық қамтамасыз ету, соның ішінде:</t>
  </si>
  <si>
    <t>Тікелей шығындар:</t>
  </si>
  <si>
    <t>Жетекші</t>
  </si>
  <si>
    <t>Есепші</t>
  </si>
  <si>
    <t>Жоба менеджері</t>
  </si>
  <si>
    <t>ай</t>
  </si>
  <si>
    <t>дана</t>
  </si>
  <si>
    <t>Ноутбук</t>
  </si>
  <si>
    <t>Қаржыландыру көздері</t>
  </si>
  <si>
    <t>Өтініш беруші (ортақ қаржыландыру)</t>
  </si>
  <si>
    <t>Ортақ қаржыландырудың басқа көздері</t>
  </si>
  <si>
    <t>Грант қаражаты</t>
  </si>
  <si>
    <t>Барлығы:</t>
  </si>
  <si>
    <t>Жоба әкімшісі (администратор)</t>
  </si>
  <si>
    <t>қызмет</t>
  </si>
  <si>
    <t>Еңбек ақы, оның ішінде:</t>
  </si>
  <si>
    <t>Шығындардың баптары</t>
  </si>
  <si>
    <t>Өлшем бірлігі</t>
  </si>
  <si>
    <t>Саны</t>
  </si>
  <si>
    <t>Бағасы, теңгемен</t>
  </si>
  <si>
    <t>Шығарылатын материалдар, негізгі құралдарды және басқа да материалдарды ұстауға және күтіп ұстауға қажетті тауарларды сатып алу:</t>
  </si>
  <si>
    <t xml:space="preserve">Картридж </t>
  </si>
  <si>
    <t>Міндетті әлеуметтік медициналық сақтандыру</t>
  </si>
  <si>
    <t>Қағаз А4</t>
  </si>
  <si>
    <t xml:space="preserve">Кеңсе заттары </t>
  </si>
  <si>
    <t>МФУ принтер</t>
  </si>
  <si>
    <t>Баспахана шығындары, оның ішінде:</t>
  </si>
  <si>
    <t>Заңды тұлғалардың жұмыстары мен қызметтері, оның ішінде:</t>
  </si>
  <si>
    <t>5 шара. Бейнеролик дайындау қызыметі</t>
  </si>
  <si>
    <t>Бейнеролик дайындау және монтаждау</t>
  </si>
  <si>
    <t xml:space="preserve">Грант алушы:
               «Жастар Үні» РҚБ атқарушы директоры   _________________ Касенғалиев Асхат Санатұлы
                                                                  М.О.
</t>
  </si>
  <si>
    <r>
      <rPr>
        <b/>
        <sz val="12"/>
        <color theme="1"/>
        <rFont val="Times New Roman"/>
        <family val="1"/>
        <charset val="204"/>
      </rPr>
      <t>Грант алушы:</t>
    </r>
    <r>
      <rPr>
        <sz val="12"/>
        <color theme="1"/>
        <rFont val="Times New Roman"/>
        <family val="1"/>
        <charset val="204"/>
      </rPr>
      <t xml:space="preserve"> «Жастар Үні» Республикалық  Қоғамдық Бірлестігі 
</t>
    </r>
  </si>
  <si>
    <t>4 шара. Видеосұхбат ұйымдастыру</t>
  </si>
  <si>
    <t>Видеосұхбат ұйымдастыру</t>
  </si>
  <si>
    <t>Баннер</t>
  </si>
  <si>
    <r>
      <rPr>
        <b/>
        <sz val="12"/>
        <color theme="1"/>
        <rFont val="Times New Roman"/>
        <family val="1"/>
        <charset val="204"/>
      </rPr>
      <t xml:space="preserve">Гранттың тақырыбы: </t>
    </r>
    <r>
      <rPr>
        <sz val="12"/>
        <color theme="1"/>
        <rFont val="Times New Roman"/>
        <family val="1"/>
        <charset val="204"/>
      </rPr>
      <t xml:space="preserve">«Отбасылық-демографиялық және гендерлік мәселелерді шешуге жәрдемдесу» бағыты аясындағы «Қаржылық сауаттылық отбасында басталады (онлайн жоба)»  атты грант </t>
    </r>
  </si>
  <si>
    <r>
      <rPr>
        <b/>
        <sz val="12"/>
        <color theme="1"/>
        <rFont val="Times New Roman"/>
        <family val="1"/>
        <charset val="204"/>
      </rPr>
      <t>Грант сомасы:</t>
    </r>
    <r>
      <rPr>
        <sz val="12"/>
        <color theme="1"/>
        <rFont val="Times New Roman"/>
        <family val="1"/>
        <charset val="204"/>
      </rPr>
      <t xml:space="preserve"> 6 915 600  (алты миллион тоғыз жүз он бес мың алты жүз) теңге </t>
    </r>
  </si>
  <si>
    <t>1 шара. Семинар ұйымдастыру</t>
  </si>
  <si>
    <t xml:space="preserve">Қаржылық сауаттылыққа үйрету бойынша курсы </t>
  </si>
  <si>
    <t>Шеберлік сыныбы бойынша кездесу</t>
  </si>
  <si>
    <t xml:space="preserve">2 шара. Балаларға қаржыны ұқыпты ұстауға үйрететін арнайы видеокурс </t>
  </si>
  <si>
    <t xml:space="preserve">Балаларға қаржыны ұқыпты ұстауға үйрететін арнайы видеокурс </t>
  </si>
  <si>
    <t>3 шара. Аудиоподкаст дайындау</t>
  </si>
  <si>
    <t>Аудиоподкаст</t>
  </si>
  <si>
    <t>Баннерға арналған каркасты жалға алу</t>
  </si>
  <si>
    <t>Қаржылық бағытағы танымдық электронды сауат ашулар тарату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</si>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</sst>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5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Border="1"/>
    <xf numFmtId="0" fontId="3" fillId="0" borderId="3" xfId="0" applyFont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0" fontId="0" fillId="2" borderId="0" xfId="0" applyFill="1"/>
    <xf numFmtId="0" fontId="3" fillId="2" borderId="1" xfId="0" applyFont="1" applyFill="1" applyBorder="1" applyAlignment="1">
      <alignment horizontal="center" vertical="center"/>
    </xf>
    <xf numFmtId="0" fontId="5" fillId="0" borderId="0" xfId="0" applyFont="1"/>
    <xf numFmtId="0" fontId="2" fillId="2" borderId="1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/>
    <xf numFmtId="0" fontId="5" fillId="2" borderId="4" xfId="0" applyFont="1" applyFill="1" applyBorder="1" applyAlignment="1"/>
    <xf numFmtId="0" fontId="5" fillId="2" borderId="0" xfId="0" applyFont="1" applyFill="1" applyAlignment="1"/>
    <xf numFmtId="0" fontId="5" fillId="2" borderId="0" xfId="0" applyFont="1" applyFill="1"/>
    <xf numFmtId="0" fontId="0" fillId="2" borderId="4" xfId="0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center" vertical="center"/>
    </xf>
    <xf numFmtId="165" fontId="3" fillId="0" borderId="1" xfId="1" applyNumberFormat="1" applyFont="1" applyBorder="1" applyAlignment="1">
      <alignment horizontal="center" vertical="center"/>
    </xf>
    <xf numFmtId="165" fontId="3" fillId="2" borderId="1" xfId="1" applyNumberFormat="1" applyFont="1" applyFill="1" applyBorder="1" applyAlignment="1">
      <alignment horizontal="center" vertical="center"/>
    </xf>
    <xf numFmtId="165" fontId="3" fillId="2" borderId="1" xfId="1" applyNumberFormat="1" applyFont="1" applyFill="1" applyBorder="1"/>
    <xf numFmtId="165" fontId="3" fillId="0" borderId="1" xfId="1" applyNumberFormat="1" applyFont="1" applyBorder="1"/>
    <xf numFmtId="165" fontId="2" fillId="0" borderId="1" xfId="1" applyNumberFormat="1" applyFont="1" applyBorder="1"/>
    <xf numFmtId="165" fontId="2" fillId="2" borderId="1" xfId="1" applyNumberFormat="1" applyFont="1" applyFill="1" applyBorder="1" applyAlignment="1">
      <alignment horizontal="center" vertical="center"/>
    </xf>
    <xf numFmtId="165" fontId="2" fillId="2" borderId="1" xfId="1" applyNumberFormat="1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/>
    </xf>
    <xf numFmtId="0" fontId="0" fillId="0" borderId="0" xfId="0" applyFont="1"/>
    <xf numFmtId="0" fontId="2" fillId="0" borderId="0" xfId="0" applyFont="1" applyAlignment="1">
      <alignment vertical="center" wrapText="1"/>
    </xf>
    <xf numFmtId="165" fontId="3" fillId="2" borderId="1" xfId="1" applyNumberFormat="1" applyFont="1" applyFill="1" applyBorder="1" applyAlignment="1">
      <alignment vertical="center"/>
    </xf>
    <xf numFmtId="0" fontId="0" fillId="2" borderId="0" xfId="0" applyFill="1" applyBorder="1" applyAlignment="1">
      <alignment horizontal="left" vertical="center" wrapText="1"/>
    </xf>
    <xf numFmtId="1" fontId="2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1" fontId="3" fillId="2" borderId="3" xfId="0" applyNumberFormat="1" applyFont="1" applyFill="1" applyBorder="1" applyAlignment="1">
      <alignment horizontal="left" wrapText="1"/>
    </xf>
    <xf numFmtId="1" fontId="2" fillId="2" borderId="3" xfId="0" applyNumberFormat="1" applyFont="1" applyFill="1" applyBorder="1" applyAlignment="1">
      <alignment horizontal="left" wrapText="1"/>
    </xf>
    <xf numFmtId="0" fontId="7" fillId="0" borderId="1" xfId="0" applyFont="1" applyBorder="1" applyAlignment="1">
      <alignment wrapText="1"/>
    </xf>
    <xf numFmtId="0" fontId="8" fillId="0" borderId="0" xfId="0" applyFont="1"/>
    <xf numFmtId="0" fontId="1" fillId="2" borderId="0" xfId="0" applyFont="1" applyFill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9"/>
  <sheetViews>
    <sheetView tabSelected="1" topLeftCell="A16" zoomScale="86" zoomScaleNormal="86" zoomScaleSheetLayoutView="80" workbookViewId="0">
      <selection activeCell="F5" sqref="F5:F6"/>
    </sheetView>
  </sheetViews>
  <sheetFormatPr defaultRowHeight="15" x14ac:dyDescent="0.25"/>
  <cols>
    <col min="1" max="1" width="5.28515625" style="7" customWidth="1"/>
    <col min="2" max="2" width="53.7109375" style="9" customWidth="1"/>
    <col min="3" max="3" width="16.7109375" style="7" customWidth="1"/>
    <col min="4" max="4" width="12" style="7" customWidth="1"/>
    <col min="5" max="5" width="16.42578125" style="7" customWidth="1"/>
    <col min="6" max="6" width="17.5703125" style="7" customWidth="1"/>
    <col min="7" max="7" width="18.28515625" customWidth="1"/>
    <col min="8" max="8" width="18.140625" customWidth="1"/>
    <col min="9" max="9" width="23.85546875" style="18" customWidth="1"/>
    <col min="10" max="10" width="29.28515625" customWidth="1"/>
    <col min="11" max="11" width="5.140625" customWidth="1"/>
    <col min="12" max="12" width="5.5703125" customWidth="1"/>
    <col min="13" max="13" width="5.85546875" customWidth="1"/>
    <col min="14" max="14" width="6.28515625" customWidth="1"/>
  </cols>
  <sheetData>
    <row r="1" spans="1:22" ht="15.75" x14ac:dyDescent="0.25">
      <c r="A1" s="47" t="s">
        <v>50</v>
      </c>
      <c r="B1" s="47"/>
      <c r="C1" s="47"/>
      <c r="D1" s="47"/>
      <c r="E1" s="47"/>
      <c r="F1" s="47"/>
      <c r="G1" s="47"/>
      <c r="H1" s="47"/>
      <c r="I1" s="47"/>
    </row>
    <row r="2" spans="1:22" s="4" customFormat="1" ht="15.75" x14ac:dyDescent="0.25">
      <c r="A2" s="49" t="s">
        <v>35</v>
      </c>
      <c r="B2" s="50"/>
      <c r="C2" s="50"/>
      <c r="D2" s="50"/>
      <c r="E2" s="50"/>
      <c r="F2" s="50"/>
      <c r="G2" s="50"/>
      <c r="H2" s="50"/>
      <c r="I2" s="50"/>
      <c r="J2" s="3"/>
    </row>
    <row r="3" spans="1:22" s="4" customFormat="1" ht="31.5" customHeight="1" x14ac:dyDescent="0.25">
      <c r="A3" s="55" t="s">
        <v>39</v>
      </c>
      <c r="B3" s="55"/>
      <c r="C3" s="55"/>
      <c r="D3" s="55"/>
      <c r="E3" s="55"/>
      <c r="F3" s="55"/>
      <c r="G3" s="55"/>
      <c r="H3" s="55"/>
      <c r="I3" s="55"/>
    </row>
    <row r="4" spans="1:22" s="4" customFormat="1" ht="15.75" x14ac:dyDescent="0.25">
      <c r="A4" s="54" t="s">
        <v>40</v>
      </c>
      <c r="B4" s="54"/>
      <c r="C4" s="54"/>
      <c r="D4" s="54"/>
      <c r="E4" s="54"/>
      <c r="F4" s="54"/>
      <c r="G4" s="54"/>
      <c r="H4" s="54"/>
      <c r="I4" s="54"/>
    </row>
    <row r="5" spans="1:22" ht="18.75" customHeight="1" x14ac:dyDescent="0.25">
      <c r="A5" s="53" t="s">
        <v>0</v>
      </c>
      <c r="B5" s="52" t="s">
        <v>20</v>
      </c>
      <c r="C5" s="53" t="s">
        <v>21</v>
      </c>
      <c r="D5" s="53" t="s">
        <v>22</v>
      </c>
      <c r="E5" s="52" t="s">
        <v>23</v>
      </c>
      <c r="F5" s="51" t="s">
        <v>51</v>
      </c>
      <c r="G5" s="53" t="s">
        <v>12</v>
      </c>
      <c r="H5" s="53"/>
      <c r="I5" s="53"/>
    </row>
    <row r="6" spans="1:22" s="6" customFormat="1" ht="83.25" customHeight="1" x14ac:dyDescent="0.25">
      <c r="A6" s="53"/>
      <c r="B6" s="52"/>
      <c r="C6" s="53"/>
      <c r="D6" s="53"/>
      <c r="E6" s="52"/>
      <c r="F6" s="52"/>
      <c r="G6" s="5" t="s">
        <v>13</v>
      </c>
      <c r="H6" s="5" t="s">
        <v>14</v>
      </c>
      <c r="I6" s="17" t="s">
        <v>15</v>
      </c>
      <c r="J6" s="19"/>
    </row>
    <row r="7" spans="1:22" s="6" customFormat="1" ht="15.75" x14ac:dyDescent="0.25">
      <c r="A7" s="8">
        <v>1</v>
      </c>
      <c r="B7" s="10" t="s">
        <v>1</v>
      </c>
      <c r="C7" s="8"/>
      <c r="D7" s="8"/>
      <c r="E7" s="26"/>
      <c r="F7" s="27">
        <f>F8+F13+F14+F15+F16</f>
        <v>2652000</v>
      </c>
      <c r="G7" s="28"/>
      <c r="H7" s="28"/>
      <c r="I7" s="27">
        <v>3234000</v>
      </c>
      <c r="J7" s="19"/>
    </row>
    <row r="8" spans="1:22" s="6" customFormat="1" ht="15.75" x14ac:dyDescent="0.25">
      <c r="A8" s="8"/>
      <c r="B8" s="10" t="s">
        <v>19</v>
      </c>
      <c r="C8" s="8"/>
      <c r="D8" s="8"/>
      <c r="E8" s="26"/>
      <c r="F8" s="26">
        <f>F9+F10+F12+F11</f>
        <v>2320000</v>
      </c>
      <c r="G8" s="29"/>
      <c r="H8" s="29"/>
      <c r="I8" s="27">
        <v>2200000</v>
      </c>
    </row>
    <row r="9" spans="1:22" ht="15.75" x14ac:dyDescent="0.25">
      <c r="A9" s="2"/>
      <c r="B9" s="11" t="s">
        <v>6</v>
      </c>
      <c r="C9" s="2" t="s">
        <v>9</v>
      </c>
      <c r="D9" s="2">
        <v>4</v>
      </c>
      <c r="E9" s="25">
        <v>180000</v>
      </c>
      <c r="F9" s="25">
        <f t="shared" ref="F9:F12" si="0">E9*D9</f>
        <v>720000</v>
      </c>
      <c r="G9" s="30"/>
      <c r="H9" s="30"/>
      <c r="I9" s="31">
        <v>600000</v>
      </c>
    </row>
    <row r="10" spans="1:22" ht="15.75" x14ac:dyDescent="0.25">
      <c r="A10" s="2"/>
      <c r="B10" s="11" t="s">
        <v>7</v>
      </c>
      <c r="C10" s="2" t="s">
        <v>9</v>
      </c>
      <c r="D10" s="24">
        <v>4</v>
      </c>
      <c r="E10" s="25">
        <v>140000</v>
      </c>
      <c r="F10" s="25">
        <f t="shared" si="0"/>
        <v>560000</v>
      </c>
      <c r="G10" s="30"/>
      <c r="H10" s="30"/>
      <c r="I10" s="31">
        <v>560000</v>
      </c>
    </row>
    <row r="11" spans="1:22" ht="15.75" x14ac:dyDescent="0.25">
      <c r="A11" s="2"/>
      <c r="B11" s="11" t="s">
        <v>8</v>
      </c>
      <c r="C11" s="2" t="s">
        <v>9</v>
      </c>
      <c r="D11" s="24">
        <v>4</v>
      </c>
      <c r="E11" s="31">
        <v>130000</v>
      </c>
      <c r="F11" s="25">
        <f>E11*D11</f>
        <v>520000</v>
      </c>
      <c r="G11" s="30"/>
      <c r="H11" s="30"/>
      <c r="I11" s="31">
        <v>520000</v>
      </c>
    </row>
    <row r="12" spans="1:22" ht="15.75" x14ac:dyDescent="0.25">
      <c r="A12" s="2"/>
      <c r="B12" s="11" t="s">
        <v>17</v>
      </c>
      <c r="C12" s="2" t="s">
        <v>9</v>
      </c>
      <c r="D12" s="24">
        <v>4</v>
      </c>
      <c r="E12" s="31">
        <v>130000</v>
      </c>
      <c r="F12" s="25">
        <f t="shared" si="0"/>
        <v>520000</v>
      </c>
      <c r="G12" s="30"/>
      <c r="H12" s="30"/>
      <c r="I12" s="31">
        <v>520000</v>
      </c>
    </row>
    <row r="13" spans="1:22" s="22" customFormat="1" ht="15.75" x14ac:dyDescent="0.25">
      <c r="A13" s="14"/>
      <c r="B13" s="12" t="s">
        <v>2</v>
      </c>
      <c r="C13" s="14" t="s">
        <v>9</v>
      </c>
      <c r="D13" s="24">
        <v>4</v>
      </c>
      <c r="E13" s="37">
        <f>(550000-55000)*3.5%+(550000-55000)*9.5%-17325-11000</f>
        <v>36025</v>
      </c>
      <c r="F13" s="27">
        <f>E13*D13</f>
        <v>144100</v>
      </c>
      <c r="G13" s="28"/>
      <c r="H13" s="28"/>
      <c r="I13" s="27">
        <v>144100</v>
      </c>
      <c r="J13" s="20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</row>
    <row r="14" spans="1:22" s="15" customFormat="1" ht="15.75" x14ac:dyDescent="0.25">
      <c r="A14" s="8"/>
      <c r="B14" s="12" t="s">
        <v>26</v>
      </c>
      <c r="C14" s="14" t="s">
        <v>9</v>
      </c>
      <c r="D14" s="24">
        <v>4</v>
      </c>
      <c r="E14" s="37">
        <f>550000*2%</f>
        <v>11000</v>
      </c>
      <c r="F14" s="27">
        <f>E14*D14</f>
        <v>44000</v>
      </c>
      <c r="G14" s="28"/>
      <c r="H14" s="28"/>
      <c r="I14" s="27">
        <v>44000</v>
      </c>
      <c r="J14" s="22"/>
      <c r="K14" s="22"/>
      <c r="L14" s="22"/>
    </row>
    <row r="15" spans="1:22" s="15" customFormat="1" ht="15.75" x14ac:dyDescent="0.25">
      <c r="A15" s="8"/>
      <c r="B15" s="12" t="s">
        <v>3</v>
      </c>
      <c r="C15" s="14" t="s">
        <v>9</v>
      </c>
      <c r="D15" s="24">
        <v>4</v>
      </c>
      <c r="E15" s="27">
        <v>10000</v>
      </c>
      <c r="F15" s="27">
        <f t="shared" ref="F15" si="1">E15*D15</f>
        <v>40000</v>
      </c>
      <c r="G15" s="28"/>
      <c r="H15" s="28"/>
      <c r="I15" s="27">
        <v>40000</v>
      </c>
    </row>
    <row r="16" spans="1:22" s="22" customFormat="1" ht="47.25" x14ac:dyDescent="0.25">
      <c r="A16" s="14"/>
      <c r="B16" s="12" t="s">
        <v>24</v>
      </c>
      <c r="C16" s="14"/>
      <c r="D16" s="14"/>
      <c r="E16" s="27"/>
      <c r="F16" s="27">
        <f>F17+F18+F19</f>
        <v>103900</v>
      </c>
      <c r="G16" s="28"/>
      <c r="H16" s="28"/>
      <c r="I16" s="27">
        <v>102500</v>
      </c>
    </row>
    <row r="17" spans="1:10" s="13" customFormat="1" ht="15.75" customHeight="1" x14ac:dyDescent="0.25">
      <c r="A17" s="1"/>
      <c r="B17" s="16" t="s">
        <v>25</v>
      </c>
      <c r="C17" s="1" t="s">
        <v>10</v>
      </c>
      <c r="D17" s="1">
        <v>6</v>
      </c>
      <c r="E17" s="31">
        <v>3000</v>
      </c>
      <c r="F17" s="31">
        <f>E17*D17</f>
        <v>18000</v>
      </c>
      <c r="G17" s="32"/>
      <c r="H17" s="32"/>
      <c r="I17" s="31">
        <v>18000</v>
      </c>
      <c r="J17" s="23"/>
    </row>
    <row r="18" spans="1:10" s="13" customFormat="1" ht="15.75" customHeight="1" x14ac:dyDescent="0.25">
      <c r="A18" s="1"/>
      <c r="B18" s="16" t="s">
        <v>27</v>
      </c>
      <c r="C18" s="1" t="s">
        <v>10</v>
      </c>
      <c r="D18" s="1">
        <v>15</v>
      </c>
      <c r="E18" s="31">
        <v>2800</v>
      </c>
      <c r="F18" s="31">
        <f>E18*D18</f>
        <v>42000</v>
      </c>
      <c r="G18" s="32"/>
      <c r="H18" s="32"/>
      <c r="I18" s="31">
        <v>42000</v>
      </c>
      <c r="J18" s="38"/>
    </row>
    <row r="19" spans="1:10" s="13" customFormat="1" ht="15.75" customHeight="1" x14ac:dyDescent="0.25">
      <c r="A19" s="1"/>
      <c r="B19" s="16" t="s">
        <v>28</v>
      </c>
      <c r="C19" s="1" t="s">
        <v>18</v>
      </c>
      <c r="D19" s="1">
        <v>1</v>
      </c>
      <c r="E19" s="31">
        <v>43900</v>
      </c>
      <c r="F19" s="31">
        <f>E19*D19</f>
        <v>43900</v>
      </c>
      <c r="G19" s="32"/>
      <c r="H19" s="32"/>
      <c r="I19" s="31">
        <v>42500</v>
      </c>
      <c r="J19" s="38"/>
    </row>
    <row r="20" spans="1:10" s="19" customFormat="1" ht="33" customHeight="1" x14ac:dyDescent="0.25">
      <c r="A20" s="14">
        <v>2</v>
      </c>
      <c r="B20" s="12" t="s">
        <v>4</v>
      </c>
      <c r="C20" s="14"/>
      <c r="D20" s="14"/>
      <c r="E20" s="27"/>
      <c r="F20" s="27">
        <f>F21+F22</f>
        <v>680000</v>
      </c>
      <c r="G20" s="28"/>
      <c r="H20" s="28"/>
      <c r="I20" s="27">
        <v>680000</v>
      </c>
    </row>
    <row r="21" spans="1:10" s="19" customFormat="1" ht="15" customHeight="1" x14ac:dyDescent="0.25">
      <c r="A21" s="14"/>
      <c r="B21" s="39" t="s">
        <v>11</v>
      </c>
      <c r="C21" s="1" t="s">
        <v>10</v>
      </c>
      <c r="D21" s="1">
        <v>2</v>
      </c>
      <c r="E21" s="31">
        <v>280000</v>
      </c>
      <c r="F21" s="31">
        <f>E21*D21</f>
        <v>560000</v>
      </c>
      <c r="G21" s="28"/>
      <c r="H21" s="28"/>
      <c r="I21" s="27">
        <v>560000</v>
      </c>
    </row>
    <row r="22" spans="1:10" s="19" customFormat="1" ht="15.75" x14ac:dyDescent="0.25">
      <c r="A22" s="14"/>
      <c r="B22" s="39" t="s">
        <v>29</v>
      </c>
      <c r="C22" s="1" t="s">
        <v>10</v>
      </c>
      <c r="D22" s="1">
        <v>1</v>
      </c>
      <c r="E22" s="31">
        <v>120000</v>
      </c>
      <c r="F22" s="31">
        <f>D22*E22</f>
        <v>120000</v>
      </c>
      <c r="G22" s="28"/>
      <c r="H22" s="28"/>
      <c r="I22" s="27">
        <v>120000</v>
      </c>
    </row>
    <row r="23" spans="1:10" s="19" customFormat="1" ht="15.75" x14ac:dyDescent="0.25">
      <c r="A23" s="14">
        <v>3</v>
      </c>
      <c r="B23" s="12" t="s">
        <v>5</v>
      </c>
      <c r="C23" s="14"/>
      <c r="D23" s="14"/>
      <c r="E23" s="27"/>
      <c r="F23" s="27">
        <f>F24+F27+F29+F36+F38+F31</f>
        <v>3583600</v>
      </c>
      <c r="G23" s="28"/>
      <c r="H23" s="28"/>
      <c r="I23" s="27">
        <v>3001600</v>
      </c>
    </row>
    <row r="24" spans="1:10" s="19" customFormat="1" ht="15.75" x14ac:dyDescent="0.25">
      <c r="A24" s="14"/>
      <c r="B24" s="12" t="s">
        <v>41</v>
      </c>
      <c r="C24" s="14"/>
      <c r="D24" s="14"/>
      <c r="E24" s="27"/>
      <c r="F24" s="27">
        <f>F25+F26</f>
        <v>400000</v>
      </c>
      <c r="G24" s="28"/>
      <c r="H24" s="28"/>
      <c r="I24" s="27">
        <v>400000</v>
      </c>
    </row>
    <row r="25" spans="1:10" s="19" customFormat="1" ht="15.75" x14ac:dyDescent="0.25">
      <c r="A25" s="14"/>
      <c r="B25" s="16" t="s">
        <v>42</v>
      </c>
      <c r="C25" s="1" t="s">
        <v>18</v>
      </c>
      <c r="D25" s="1">
        <v>10</v>
      </c>
      <c r="E25" s="31">
        <v>20000</v>
      </c>
      <c r="F25" s="31">
        <f>E25*D25</f>
        <v>200000</v>
      </c>
      <c r="G25" s="28"/>
      <c r="H25" s="28"/>
      <c r="I25" s="27">
        <v>200000</v>
      </c>
    </row>
    <row r="26" spans="1:10" s="19" customFormat="1" ht="15.75" x14ac:dyDescent="0.25">
      <c r="A26" s="14"/>
      <c r="B26" s="16" t="s">
        <v>43</v>
      </c>
      <c r="C26" s="1" t="s">
        <v>18</v>
      </c>
      <c r="D26" s="1">
        <v>10</v>
      </c>
      <c r="E26" s="31">
        <v>20000</v>
      </c>
      <c r="F26" s="31">
        <f>E26*D26</f>
        <v>200000</v>
      </c>
      <c r="G26" s="28"/>
      <c r="H26" s="28"/>
      <c r="I26" s="27">
        <v>200000</v>
      </c>
    </row>
    <row r="27" spans="1:10" s="19" customFormat="1" ht="31.5" x14ac:dyDescent="0.25">
      <c r="A27" s="14"/>
      <c r="B27" s="12" t="s">
        <v>44</v>
      </c>
      <c r="C27" s="14"/>
      <c r="D27" s="14"/>
      <c r="E27" s="27"/>
      <c r="F27" s="27">
        <f>F28</f>
        <v>350000</v>
      </c>
      <c r="G27" s="28"/>
      <c r="H27" s="28"/>
      <c r="I27" s="27">
        <v>350000</v>
      </c>
    </row>
    <row r="28" spans="1:10" s="46" customFormat="1" ht="31.5" x14ac:dyDescent="0.25">
      <c r="A28" s="1"/>
      <c r="B28" s="16" t="s">
        <v>45</v>
      </c>
      <c r="C28" s="1" t="s">
        <v>18</v>
      </c>
      <c r="D28" s="1">
        <v>10</v>
      </c>
      <c r="E28" s="31">
        <v>35000</v>
      </c>
      <c r="F28" s="31">
        <f>E28*D28</f>
        <v>350000</v>
      </c>
      <c r="G28" s="32"/>
      <c r="H28" s="32"/>
      <c r="I28" s="31">
        <v>350000</v>
      </c>
    </row>
    <row r="29" spans="1:10" s="15" customFormat="1" ht="18" customHeight="1" x14ac:dyDescent="0.25">
      <c r="A29" s="34"/>
      <c r="B29" s="40" t="s">
        <v>46</v>
      </c>
      <c r="C29" s="14"/>
      <c r="D29" s="14"/>
      <c r="E29" s="27"/>
      <c r="F29" s="27">
        <f>F30</f>
        <v>228600</v>
      </c>
      <c r="G29" s="28"/>
      <c r="H29" s="28"/>
      <c r="I29" s="27">
        <v>228600</v>
      </c>
    </row>
    <row r="30" spans="1:10" s="45" customFormat="1" ht="12.75" customHeight="1" x14ac:dyDescent="0.25">
      <c r="A30" s="24"/>
      <c r="B30" s="44" t="s">
        <v>47</v>
      </c>
      <c r="C30" s="1" t="s">
        <v>18</v>
      </c>
      <c r="D30" s="1">
        <v>10</v>
      </c>
      <c r="E30" s="31">
        <v>22860</v>
      </c>
      <c r="F30" s="31">
        <f>E30*D30</f>
        <v>228600</v>
      </c>
      <c r="G30" s="32"/>
      <c r="H30" s="32"/>
      <c r="I30" s="31">
        <v>228600</v>
      </c>
    </row>
    <row r="31" spans="1:10" s="15" customFormat="1" ht="33" customHeight="1" x14ac:dyDescent="0.25">
      <c r="A31" s="41"/>
      <c r="B31" s="12" t="s">
        <v>31</v>
      </c>
      <c r="C31" s="1"/>
      <c r="D31" s="1"/>
      <c r="E31" s="31"/>
      <c r="F31" s="27">
        <f>F32</f>
        <v>972000</v>
      </c>
      <c r="G31" s="32"/>
      <c r="H31" s="32"/>
      <c r="I31" s="31">
        <v>390000</v>
      </c>
    </row>
    <row r="32" spans="1:10" s="15" customFormat="1" ht="15" customHeight="1" x14ac:dyDescent="0.25">
      <c r="A32" s="41"/>
      <c r="B32" s="12" t="s">
        <v>30</v>
      </c>
      <c r="C32" s="14"/>
      <c r="D32" s="14"/>
      <c r="E32" s="27"/>
      <c r="F32" s="27">
        <f>F34+F33+F35</f>
        <v>972000</v>
      </c>
      <c r="G32" s="28"/>
      <c r="H32" s="28"/>
      <c r="I32" s="27">
        <v>390000</v>
      </c>
    </row>
    <row r="33" spans="1:11" s="35" customFormat="1" ht="15" customHeight="1" x14ac:dyDescent="0.25">
      <c r="A33" s="24"/>
      <c r="B33" s="16" t="s">
        <v>38</v>
      </c>
      <c r="C33" s="1" t="s">
        <v>10</v>
      </c>
      <c r="D33" s="1">
        <v>1</v>
      </c>
      <c r="E33" s="31">
        <v>30000</v>
      </c>
      <c r="F33" s="31">
        <f>E33*D33</f>
        <v>30000</v>
      </c>
      <c r="G33" s="32"/>
      <c r="H33" s="32"/>
      <c r="I33" s="31">
        <v>30000</v>
      </c>
    </row>
    <row r="34" spans="1:11" s="35" customFormat="1" ht="15" customHeight="1" x14ac:dyDescent="0.25">
      <c r="A34" s="24"/>
      <c r="B34" s="16" t="s">
        <v>48</v>
      </c>
      <c r="C34" s="1" t="s">
        <v>18</v>
      </c>
      <c r="D34" s="1">
        <v>30</v>
      </c>
      <c r="E34" s="31">
        <v>12000</v>
      </c>
      <c r="F34" s="31">
        <f>D34*E34</f>
        <v>360000</v>
      </c>
      <c r="G34" s="32"/>
      <c r="H34" s="32"/>
      <c r="I34" s="31">
        <v>360000</v>
      </c>
    </row>
    <row r="35" spans="1:11" s="35" customFormat="1" ht="33" customHeight="1" x14ac:dyDescent="0.25">
      <c r="A35" s="24"/>
      <c r="B35" s="16" t="s">
        <v>49</v>
      </c>
      <c r="C35" s="1" t="s">
        <v>10</v>
      </c>
      <c r="D35" s="1">
        <v>1000</v>
      </c>
      <c r="E35" s="31">
        <v>582</v>
      </c>
      <c r="F35" s="31">
        <f>D35*E35</f>
        <v>582000</v>
      </c>
      <c r="G35" s="32"/>
      <c r="H35" s="32"/>
      <c r="I35" s="31"/>
    </row>
    <row r="36" spans="1:11" s="15" customFormat="1" ht="20.25" customHeight="1" x14ac:dyDescent="0.25">
      <c r="A36" s="41"/>
      <c r="B36" s="33" t="s">
        <v>36</v>
      </c>
      <c r="C36" s="14"/>
      <c r="D36" s="14"/>
      <c r="E36" s="27"/>
      <c r="F36" s="27">
        <f>F37</f>
        <v>175000</v>
      </c>
      <c r="G36" s="28"/>
      <c r="H36" s="28"/>
      <c r="I36" s="27">
        <v>175000</v>
      </c>
    </row>
    <row r="37" spans="1:11" s="35" customFormat="1" ht="12.75" customHeight="1" x14ac:dyDescent="0.25">
      <c r="A37" s="24"/>
      <c r="B37" s="16" t="s">
        <v>37</v>
      </c>
      <c r="C37" s="1" t="s">
        <v>10</v>
      </c>
      <c r="D37" s="1">
        <v>5</v>
      </c>
      <c r="E37" s="31">
        <v>35000</v>
      </c>
      <c r="F37" s="31">
        <f>D37*E37</f>
        <v>175000</v>
      </c>
      <c r="G37" s="32"/>
      <c r="H37" s="32"/>
      <c r="I37" s="31">
        <v>175000</v>
      </c>
    </row>
    <row r="38" spans="1:11" s="15" customFormat="1" ht="19.5" customHeight="1" x14ac:dyDescent="0.25">
      <c r="A38" s="41"/>
      <c r="B38" s="42" t="s">
        <v>32</v>
      </c>
      <c r="C38" s="1"/>
      <c r="D38" s="14"/>
      <c r="E38" s="27"/>
      <c r="F38" s="27">
        <f>F39</f>
        <v>1458000</v>
      </c>
      <c r="G38" s="28"/>
      <c r="H38" s="28"/>
      <c r="I38" s="27">
        <v>1458000</v>
      </c>
    </row>
    <row r="39" spans="1:11" s="35" customFormat="1" ht="17.25" customHeight="1" x14ac:dyDescent="0.25">
      <c r="A39" s="24"/>
      <c r="B39" s="43" t="s">
        <v>33</v>
      </c>
      <c r="C39" s="1" t="s">
        <v>10</v>
      </c>
      <c r="D39" s="1">
        <v>10</v>
      </c>
      <c r="E39" s="31">
        <v>145800</v>
      </c>
      <c r="F39" s="31">
        <f>D39*E39</f>
        <v>1458000</v>
      </c>
      <c r="G39" s="32"/>
      <c r="H39" s="32"/>
      <c r="I39" s="31">
        <v>1458000</v>
      </c>
    </row>
    <row r="40" spans="1:11" s="6" customFormat="1" ht="15.75" x14ac:dyDescent="0.25">
      <c r="A40" s="8"/>
      <c r="B40" s="12" t="s">
        <v>16</v>
      </c>
      <c r="C40" s="14"/>
      <c r="D40" s="14"/>
      <c r="E40" s="14"/>
      <c r="F40" s="27">
        <f>F7+F23+F20</f>
        <v>6915600</v>
      </c>
      <c r="G40" s="28"/>
      <c r="H40" s="28"/>
      <c r="I40" s="27">
        <v>6915600</v>
      </c>
    </row>
    <row r="42" spans="1:11" ht="18.75" customHeight="1" x14ac:dyDescent="0.25">
      <c r="B42" s="48" t="s">
        <v>34</v>
      </c>
      <c r="C42" s="48"/>
      <c r="D42" s="48"/>
      <c r="E42" s="48"/>
      <c r="F42" s="48"/>
      <c r="G42" s="48"/>
      <c r="H42" s="48"/>
      <c r="I42" s="48"/>
      <c r="J42" s="36"/>
      <c r="K42" s="36"/>
    </row>
    <row r="43" spans="1:11" ht="15" customHeight="1" x14ac:dyDescent="0.25">
      <c r="B43" s="48"/>
      <c r="C43" s="48"/>
      <c r="D43" s="48"/>
      <c r="E43" s="48"/>
      <c r="F43" s="48"/>
      <c r="G43" s="48"/>
      <c r="H43" s="48"/>
      <c r="I43" s="48"/>
      <c r="J43" s="36"/>
      <c r="K43" s="36"/>
    </row>
    <row r="44" spans="1:11" ht="15" customHeight="1" x14ac:dyDescent="0.25">
      <c r="B44" s="48"/>
      <c r="C44" s="48"/>
      <c r="D44" s="48"/>
      <c r="E44" s="48"/>
      <c r="F44" s="48"/>
      <c r="G44" s="48"/>
      <c r="H44" s="48"/>
      <c r="I44" s="48"/>
      <c r="J44" s="36"/>
      <c r="K44" s="36"/>
    </row>
    <row r="45" spans="1:11" ht="15" customHeight="1" x14ac:dyDescent="0.25">
      <c r="B45" s="48"/>
      <c r="C45" s="48"/>
      <c r="D45" s="48"/>
      <c r="E45" s="48"/>
      <c r="F45" s="48"/>
      <c r="G45" s="48"/>
      <c r="H45" s="48"/>
      <c r="I45" s="48"/>
      <c r="J45" s="36"/>
      <c r="K45" s="36"/>
    </row>
    <row r="46" spans="1:11" ht="31.5" customHeight="1" x14ac:dyDescent="0.25">
      <c r="B46" s="48"/>
      <c r="C46" s="48"/>
      <c r="D46" s="48"/>
      <c r="E46" s="48"/>
      <c r="F46" s="48"/>
      <c r="G46" s="48"/>
      <c r="H46" s="48"/>
      <c r="I46" s="48"/>
      <c r="J46" s="36"/>
      <c r="K46" s="36"/>
    </row>
    <row r="47" spans="1:11" ht="15" customHeight="1" x14ac:dyDescent="0.25"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1" ht="37.5" customHeight="1" x14ac:dyDescent="0.25"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2:11" ht="37.5" customHeight="1" x14ac:dyDescent="0.25"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2:11" ht="15" customHeight="1" x14ac:dyDescent="0.25"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2:11" ht="18.75" customHeight="1" x14ac:dyDescent="0.25"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2:11" ht="15.75" customHeight="1" x14ac:dyDescent="0.25"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2:11" ht="15" customHeight="1" x14ac:dyDescent="0.25"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2:11" ht="15" customHeight="1" x14ac:dyDescent="0.25"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2:11" ht="15" customHeight="1" x14ac:dyDescent="0.25"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2:11" ht="15" customHeight="1" x14ac:dyDescent="0.25"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2:11" ht="15" customHeight="1" x14ac:dyDescent="0.25"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2:11" ht="15" customHeight="1" x14ac:dyDescent="0.25"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2:11" ht="15" customHeight="1" x14ac:dyDescent="0.25">
      <c r="B59" s="36"/>
      <c r="C59" s="36"/>
      <c r="D59" s="36"/>
      <c r="E59" s="36"/>
      <c r="F59" s="36"/>
      <c r="G59" s="36"/>
      <c r="H59" s="36"/>
      <c r="I59" s="36"/>
      <c r="J59" s="36"/>
      <c r="K59" s="36"/>
    </row>
  </sheetData>
  <mergeCells count="12">
    <mergeCell ref="A1:I1"/>
    <mergeCell ref="B42:I46"/>
    <mergeCell ref="A2:I2"/>
    <mergeCell ref="F5:F6"/>
    <mergeCell ref="G5:I5"/>
    <mergeCell ref="E5:E6"/>
    <mergeCell ref="A5:A6"/>
    <mergeCell ref="B5:B6"/>
    <mergeCell ref="C5:C6"/>
    <mergeCell ref="D5:D6"/>
    <mergeCell ref="A4:I4"/>
    <mergeCell ref="A3:I3"/>
  </mergeCells>
  <pageMargins left="0.70866141732283472" right="0.70866141732283472" top="0.74803149606299213" bottom="0.74803149606299213" header="0.31496062992125984" footer="0.31496062992125984"/>
  <pageSetup paperSize="9" scale="64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2021-08-12T13:29:46Z</dcterms:modified>
</cp:coreProperties>
</file>