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 КОНКУРС ПРОЕКТЫ\Устойчивое развитие местных сообществ\"/>
    </mc:Choice>
  </mc:AlternateContent>
  <xr:revisionPtr revIDLastSave="0" documentId="13_ncr:1_{8BB73075-44E3-4B3B-8D91-A23AEF0B7D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2" i="1"/>
  <c r="F37" i="1"/>
  <c r="F44" i="1"/>
  <c r="F25" i="1"/>
  <c r="F19" i="1"/>
  <c r="F10" i="1"/>
  <c r="F11" i="1"/>
  <c r="I48" i="1"/>
  <c r="I47" i="1"/>
  <c r="I45" i="1"/>
  <c r="I43" i="1"/>
  <c r="I42" i="1"/>
  <c r="I41" i="1"/>
  <c r="I40" i="1"/>
  <c r="I39" i="1"/>
  <c r="I38" i="1"/>
  <c r="I36" i="1"/>
  <c r="I35" i="1"/>
  <c r="I34" i="1"/>
  <c r="I29" i="1"/>
  <c r="I33" i="1"/>
  <c r="I31" i="1"/>
  <c r="I30" i="1"/>
  <c r="I27" i="1"/>
  <c r="I26" i="1"/>
  <c r="I24" i="1"/>
  <c r="I23" i="1"/>
  <c r="I22" i="1"/>
  <c r="I21" i="1"/>
  <c r="I20" i="1"/>
  <c r="F48" i="1"/>
  <c r="F47" i="1"/>
  <c r="F46" i="1"/>
  <c r="I46" i="1" s="1"/>
  <c r="F43" i="1"/>
  <c r="F42" i="1"/>
  <c r="F41" i="1"/>
  <c r="F40" i="1"/>
  <c r="F39" i="1"/>
  <c r="F38" i="1"/>
  <c r="F36" i="1"/>
  <c r="F35" i="1"/>
  <c r="F34" i="1"/>
  <c r="F33" i="1"/>
  <c r="F31" i="1"/>
  <c r="F30" i="1"/>
  <c r="F27" i="1"/>
  <c r="F26" i="1"/>
  <c r="F21" i="1"/>
  <c r="F22" i="1"/>
  <c r="F23" i="1"/>
  <c r="F24" i="1"/>
  <c r="F20" i="1"/>
  <c r="I18" i="1"/>
  <c r="I17" i="1"/>
  <c r="I16" i="1"/>
  <c r="I15" i="1"/>
  <c r="I14" i="1"/>
  <c r="I13" i="1"/>
  <c r="I12" i="1"/>
  <c r="F18" i="1"/>
  <c r="F17" i="1"/>
  <c r="F16" i="1"/>
  <c r="F15" i="1"/>
  <c r="F14" i="1"/>
  <c r="F13" i="1"/>
  <c r="F12" i="1"/>
  <c r="I32" i="1" l="1"/>
  <c r="I11" i="1"/>
  <c r="I10" i="1"/>
  <c r="I19" i="1"/>
  <c r="I25" i="1"/>
  <c r="I37" i="1"/>
  <c r="I44" i="1"/>
  <c r="I28" i="1" l="1"/>
  <c r="I49" i="1" s="1"/>
  <c r="F45" i="1"/>
  <c r="F49" i="1" l="1"/>
</calcChain>
</file>

<file path=xl/sharedStrings.xml><?xml version="1.0" encoding="utf-8"?>
<sst xmlns="http://schemas.openxmlformats.org/spreadsheetml/2006/main" count="103" uniqueCount="76">
  <si>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</si>
  <si>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</si>
  <si>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</si>
  <si>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</si>
  <si>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</si>
  <si>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</si>
  <si>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</si>
  <si>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</si>
  <si>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</si>
  <si>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</si>
  <si>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</si>
  <si>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</si>
  <si>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</si>
  <si>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</si>
  <si>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</si>
  <si>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</si>
  <si>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</si>
  <si>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</si>
  <si>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</si>
  <si>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</si>
  <si>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</si>
  <si>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</si>
  <si>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Директор офиса экономики и финансов</t>
  </si>
  <si>
    <t>Заработная плата, в том числе:</t>
  </si>
  <si>
    <t>Банковские услуги</t>
  </si>
  <si>
    <t>Административные расходы:</t>
  </si>
  <si>
    <t>Сумма гранта: 24 000 000,00</t>
  </si>
  <si>
    <t>Тема гранта: Содйствие решению семмейно-демографических и гендерных вопросов/ Карта гендерных нужд и потребностей: влияние этничности, региона и класса</t>
  </si>
  <si>
    <t>мес</t>
  </si>
  <si>
    <t>2.</t>
  </si>
  <si>
    <t xml:space="preserve"> Расходы по оплате работ и услуг, оказываемых юридическими и физическими лицами, в том числе:</t>
  </si>
  <si>
    <t>Канцелярские расходы</t>
  </si>
  <si>
    <t>Х-стенды</t>
  </si>
  <si>
    <t>шт</t>
  </si>
  <si>
    <t xml:space="preserve">4. </t>
  </si>
  <si>
    <t>усл</t>
  </si>
  <si>
    <t>Грантополучатель: Общественный фонд "Устойивое развитие местных сообществ"</t>
  </si>
  <si>
    <t>Приложение № 2 
к Договору о предоставлении гранта 
от «26» июля  2021года №46</t>
  </si>
  <si>
    <t>компьютер для выполнения сервисного программного обеспечения</t>
  </si>
  <si>
    <t>Принтер струйный Epson L805</t>
  </si>
  <si>
    <t xml:space="preserve">Мероприятие 2.   Проведение исследования </t>
  </si>
  <si>
    <t>Мероприятие 1. Разработка методологии проведения исследования и анкеты с привлечением проектной группы в лице 3 экспертов</t>
  </si>
  <si>
    <t xml:space="preserve">Мероприятие 3. Разработка карты гендерных нужд и потребностей </t>
  </si>
  <si>
    <t>Мероприятие 4. Информационная работа по проекту</t>
  </si>
  <si>
    <t>Руководитель проекта</t>
  </si>
  <si>
    <t xml:space="preserve">Бухгалтер </t>
  </si>
  <si>
    <t xml:space="preserve">Специалист по связям с общественностью </t>
  </si>
  <si>
    <t xml:space="preserve">Социальный налог </t>
  </si>
  <si>
    <t xml:space="preserve">Социальные отчисления </t>
  </si>
  <si>
    <t>Обязательное социальное медицинское страхование</t>
  </si>
  <si>
    <t xml:space="preserve">Менеджер нелинейных цифровых программ </t>
  </si>
  <si>
    <t xml:space="preserve">СММ специалист </t>
  </si>
  <si>
    <t xml:space="preserve">Консультант </t>
  </si>
  <si>
    <t>Услуги проведения  экспертных интервью</t>
  </si>
  <si>
    <t xml:space="preserve">Услуги по проведению анкетирования </t>
  </si>
  <si>
    <t>Услуги по проведению  фокус-групп.</t>
  </si>
  <si>
    <t>Услуги по составлению аналитического отчета</t>
  </si>
  <si>
    <t xml:space="preserve"> Покупка Зуум, Гугл диск
</t>
  </si>
  <si>
    <t>Услуги по разработке 15 визуализированных инфографик на государственном и русском языках, не менее 17 интервью и не менее 100 постов);</t>
  </si>
  <si>
    <t>Услуги эксперта по  мониторингу  проекта</t>
  </si>
  <si>
    <t xml:space="preserve">Услуги по разработке структуры и дизайна карты </t>
  </si>
  <si>
    <t>Услуги по разработке функционала, верстке и программированию карты</t>
  </si>
  <si>
    <t>Услуги по размещению  карты на платформе с покупкой домена и хостинга, запуск и тестирование</t>
  </si>
  <si>
    <t>Услуги по работе с контентом карты</t>
  </si>
  <si>
    <t>Услуги по техническому сопровождению карты, обучение управлению и работе с сайтом</t>
  </si>
  <si>
    <t xml:space="preserve">Услуги по разработке контента и изготовление 2х учебных видеороликов по проблеме гендерных нужд и потребностей  (хронометраж не более  
2-х  минут, в качестве Full HD)
</t>
  </si>
  <si>
    <t>Услуги экспертов по разработке анкет, вопросов для экспертного интервью</t>
  </si>
  <si>
    <t xml:space="preserve">Услуги  исследователя по разработке методики и программы проведения фокус-группы. </t>
  </si>
  <si>
    <t>Услуги по проведению 17 интервью и не менее 100 постов</t>
  </si>
  <si>
    <t xml:space="preserve">и.о. Председателя Правления </t>
  </si>
  <si>
    <t>______________ Б.Абенова</t>
  </si>
  <si>
    <t>______________  Киикбаев Ж.</t>
  </si>
  <si>
    <t>______________ Кенжесеитова А.</t>
  </si>
  <si>
    <t xml:space="preserve">Главный менеджер проектного офиса по государственному </t>
  </si>
  <si>
    <t>______________ Галимова А.Т.</t>
  </si>
  <si>
    <t xml:space="preserve"> Руководитель организации _________________ Калымбетова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</si>
</sst>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4" fontId="1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1" fillId="0" borderId="0" xfId="0" applyFont="1"/>
    <xf numFmtId="4" fontId="9" fillId="2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zoomScaleSheetLayoutView="50" workbookViewId="0">
      <selection activeCell="C8" sqref="C8:C9"/>
    </sheetView>
  </sheetViews>
  <sheetFormatPr defaultRowHeight="15" x14ac:dyDescent="0.25"/>
  <cols>
    <col min="1" max="1" width="5.85546875" customWidth="1"/>
    <col min="2" max="2" width="40.5703125" customWidth="1"/>
    <col min="3" max="3" width="17.42578125" customWidth="1"/>
    <col min="4" max="4" width="17.5703125" customWidth="1"/>
    <col min="5" max="5" width="18" customWidth="1"/>
    <col min="6" max="6" width="14.7109375" customWidth="1"/>
    <col min="7" max="7" width="17.28515625" customWidth="1"/>
    <col min="8" max="8" width="16.28515625" customWidth="1"/>
    <col min="9" max="9" width="14.85546875" customWidth="1"/>
    <col min="10" max="10" width="25.140625" customWidth="1"/>
    <col min="14" max="14" width="21.7109375" customWidth="1"/>
  </cols>
  <sheetData>
    <row r="1" spans="1:9" ht="53.2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1"/>
    </row>
    <row r="3" spans="1:9" ht="18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 ht="15.75" x14ac:dyDescent="0.25">
      <c r="A4" s="2"/>
    </row>
    <row r="5" spans="1:9" ht="18.75" x14ac:dyDescent="0.25">
      <c r="A5" s="42" t="s">
        <v>36</v>
      </c>
      <c r="B5" s="42"/>
      <c r="C5" s="42"/>
      <c r="D5" s="42"/>
      <c r="E5" s="42"/>
      <c r="F5" s="42"/>
      <c r="G5" s="42"/>
      <c r="H5" s="42"/>
      <c r="I5" s="42"/>
    </row>
    <row r="6" spans="1:9" ht="39" customHeight="1" x14ac:dyDescent="0.25">
      <c r="A6" s="43" t="s">
        <v>27</v>
      </c>
      <c r="B6" s="43"/>
      <c r="C6" s="43"/>
      <c r="D6" s="43"/>
      <c r="E6" s="43"/>
      <c r="F6" s="43"/>
      <c r="G6" s="43"/>
      <c r="H6" s="43"/>
      <c r="I6" s="43"/>
    </row>
    <row r="7" spans="1:9" ht="18.75" x14ac:dyDescent="0.25">
      <c r="A7" s="44" t="s">
        <v>26</v>
      </c>
      <c r="B7" s="44"/>
      <c r="C7" s="44"/>
      <c r="D7" s="44"/>
      <c r="E7" s="44"/>
      <c r="F7" s="44"/>
      <c r="G7" s="44"/>
      <c r="H7" s="44"/>
      <c r="I7" s="44"/>
    </row>
    <row r="8" spans="1:9" ht="31.5" customHeight="1" x14ac:dyDescent="0.25">
      <c r="A8" s="39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/>
      <c r="I8" s="39"/>
    </row>
    <row r="9" spans="1:9" ht="75" x14ac:dyDescent="0.25">
      <c r="A9" s="39"/>
      <c r="B9" s="39"/>
      <c r="C9" s="39"/>
      <c r="D9" s="39"/>
      <c r="E9" s="39"/>
      <c r="F9" s="39"/>
      <c r="G9" s="8" t="s">
        <v>8</v>
      </c>
      <c r="H9" s="8" t="s">
        <v>9</v>
      </c>
      <c r="I9" s="8" t="s">
        <v>10</v>
      </c>
    </row>
    <row r="10" spans="1:9" s="15" customFormat="1" ht="15.75" x14ac:dyDescent="0.25">
      <c r="A10" s="7">
        <v>1</v>
      </c>
      <c r="B10" s="9" t="s">
        <v>25</v>
      </c>
      <c r="C10" s="13"/>
      <c r="D10" s="13"/>
      <c r="E10" s="13"/>
      <c r="F10" s="14">
        <f>F11+F16+F15+F17+F18</f>
        <v>2006480</v>
      </c>
      <c r="G10" s="13">
        <v>0</v>
      </c>
      <c r="H10" s="13">
        <v>0</v>
      </c>
      <c r="I10" s="14">
        <f>SUM(I12:I18)</f>
        <v>2006480</v>
      </c>
    </row>
    <row r="11" spans="1:9" ht="15.75" x14ac:dyDescent="0.25">
      <c r="A11" s="10"/>
      <c r="B11" s="9" t="s">
        <v>23</v>
      </c>
      <c r="C11" s="11"/>
      <c r="D11" s="11"/>
      <c r="E11" s="11"/>
      <c r="F11" s="14">
        <f>SUM(F12+F13+F14)</f>
        <v>1800000</v>
      </c>
      <c r="G11" s="13">
        <v>0</v>
      </c>
      <c r="H11" s="13">
        <v>0</v>
      </c>
      <c r="I11" s="14">
        <f>SUM(I12:I14)</f>
        <v>1800000</v>
      </c>
    </row>
    <row r="12" spans="1:9" s="16" customFormat="1" ht="20.25" customHeight="1" x14ac:dyDescent="0.25">
      <c r="A12" s="10"/>
      <c r="B12" s="10" t="s">
        <v>44</v>
      </c>
      <c r="C12" s="11" t="s">
        <v>28</v>
      </c>
      <c r="D12" s="11">
        <v>4</v>
      </c>
      <c r="E12" s="12">
        <v>150000</v>
      </c>
      <c r="F12" s="12">
        <f t="shared" ref="F12:F18" si="0">E12*D12</f>
        <v>600000</v>
      </c>
      <c r="G12" s="11">
        <v>0</v>
      </c>
      <c r="H12" s="11">
        <v>0</v>
      </c>
      <c r="I12" s="12">
        <f t="shared" ref="I12:I18" si="1">F12</f>
        <v>600000</v>
      </c>
    </row>
    <row r="13" spans="1:9" s="16" customFormat="1" ht="18.75" customHeight="1" x14ac:dyDescent="0.25">
      <c r="A13" s="10"/>
      <c r="B13" s="10" t="s">
        <v>45</v>
      </c>
      <c r="C13" s="11" t="s">
        <v>28</v>
      </c>
      <c r="D13" s="11">
        <v>4</v>
      </c>
      <c r="E13" s="12">
        <v>150000</v>
      </c>
      <c r="F13" s="12">
        <f t="shared" si="0"/>
        <v>600000</v>
      </c>
      <c r="G13" s="11">
        <v>0</v>
      </c>
      <c r="H13" s="11">
        <v>0</v>
      </c>
      <c r="I13" s="12">
        <f t="shared" si="1"/>
        <v>600000</v>
      </c>
    </row>
    <row r="14" spans="1:9" s="16" customFormat="1" ht="33" customHeight="1" x14ac:dyDescent="0.25">
      <c r="A14" s="10"/>
      <c r="B14" s="10" t="s">
        <v>46</v>
      </c>
      <c r="C14" s="11" t="s">
        <v>28</v>
      </c>
      <c r="D14" s="11">
        <v>4</v>
      </c>
      <c r="E14" s="12">
        <v>150000</v>
      </c>
      <c r="F14" s="12">
        <f t="shared" si="0"/>
        <v>600000</v>
      </c>
      <c r="G14" s="11">
        <v>0</v>
      </c>
      <c r="H14" s="11">
        <v>0</v>
      </c>
      <c r="I14" s="12">
        <f t="shared" si="1"/>
        <v>600000</v>
      </c>
    </row>
    <row r="15" spans="1:9" s="16" customFormat="1" ht="15.75" x14ac:dyDescent="0.25">
      <c r="A15" s="10"/>
      <c r="B15" s="10" t="s">
        <v>47</v>
      </c>
      <c r="C15" s="11" t="s">
        <v>28</v>
      </c>
      <c r="D15" s="11">
        <v>4</v>
      </c>
      <c r="E15" s="12">
        <v>23445</v>
      </c>
      <c r="F15" s="12">
        <f t="shared" si="0"/>
        <v>93780</v>
      </c>
      <c r="G15" s="11">
        <v>0</v>
      </c>
      <c r="H15" s="11">
        <v>0</v>
      </c>
      <c r="I15" s="12">
        <f t="shared" si="1"/>
        <v>93780</v>
      </c>
    </row>
    <row r="16" spans="1:9" s="16" customFormat="1" ht="15.75" x14ac:dyDescent="0.25">
      <c r="A16" s="10"/>
      <c r="B16" s="10" t="s">
        <v>48</v>
      </c>
      <c r="C16" s="11" t="s">
        <v>28</v>
      </c>
      <c r="D16" s="11">
        <v>4</v>
      </c>
      <c r="E16" s="12">
        <v>14175</v>
      </c>
      <c r="F16" s="12">
        <f t="shared" si="0"/>
        <v>56700</v>
      </c>
      <c r="G16" s="11">
        <v>0</v>
      </c>
      <c r="H16" s="11">
        <v>0</v>
      </c>
      <c r="I16" s="12">
        <f t="shared" si="1"/>
        <v>56700</v>
      </c>
    </row>
    <row r="17" spans="1:9" s="16" customFormat="1" ht="31.5" x14ac:dyDescent="0.25">
      <c r="A17" s="10"/>
      <c r="B17" s="10" t="s">
        <v>49</v>
      </c>
      <c r="C17" s="11" t="s">
        <v>28</v>
      </c>
      <c r="D17" s="11">
        <v>4</v>
      </c>
      <c r="E17" s="12">
        <v>9000</v>
      </c>
      <c r="F17" s="12">
        <f t="shared" si="0"/>
        <v>36000</v>
      </c>
      <c r="G17" s="11">
        <v>0</v>
      </c>
      <c r="H17" s="11">
        <v>0</v>
      </c>
      <c r="I17" s="12">
        <f t="shared" si="1"/>
        <v>36000</v>
      </c>
    </row>
    <row r="18" spans="1:9" s="16" customFormat="1" ht="15.75" x14ac:dyDescent="0.25">
      <c r="A18" s="10"/>
      <c r="B18" s="10" t="s">
        <v>24</v>
      </c>
      <c r="C18" s="11" t="s">
        <v>28</v>
      </c>
      <c r="D18" s="11">
        <v>4</v>
      </c>
      <c r="E18" s="12">
        <v>5000</v>
      </c>
      <c r="F18" s="12">
        <f t="shared" si="0"/>
        <v>20000</v>
      </c>
      <c r="G18" s="11">
        <v>0</v>
      </c>
      <c r="H18" s="11">
        <v>0</v>
      </c>
      <c r="I18" s="12">
        <f t="shared" si="1"/>
        <v>20000</v>
      </c>
    </row>
    <row r="19" spans="1:9" s="15" customFormat="1" ht="47.25" x14ac:dyDescent="0.25">
      <c r="A19" s="9" t="s">
        <v>29</v>
      </c>
      <c r="B19" s="9" t="s">
        <v>30</v>
      </c>
      <c r="C19" s="13"/>
      <c r="D19" s="13"/>
      <c r="E19" s="13"/>
      <c r="F19" s="14">
        <f>SUM(F20:F24)</f>
        <v>1322000</v>
      </c>
      <c r="G19" s="13">
        <v>0</v>
      </c>
      <c r="H19" s="13">
        <v>0</v>
      </c>
      <c r="I19" s="14">
        <f>SUM(I20:I24)</f>
        <v>1322000</v>
      </c>
    </row>
    <row r="20" spans="1:9" s="16" customFormat="1" ht="31.5" x14ac:dyDescent="0.25">
      <c r="A20" s="10"/>
      <c r="B20" s="10" t="s">
        <v>50</v>
      </c>
      <c r="C20" s="11" t="s">
        <v>28</v>
      </c>
      <c r="D20" s="11">
        <v>4</v>
      </c>
      <c r="E20" s="12">
        <v>120000</v>
      </c>
      <c r="F20" s="12">
        <f>E20*D20</f>
        <v>480000</v>
      </c>
      <c r="G20" s="11">
        <v>0</v>
      </c>
      <c r="H20" s="11">
        <v>0</v>
      </c>
      <c r="I20" s="12">
        <f>F20</f>
        <v>480000</v>
      </c>
    </row>
    <row r="21" spans="1:9" s="16" customFormat="1" ht="15.75" x14ac:dyDescent="0.25">
      <c r="A21" s="10"/>
      <c r="B21" s="10" t="s">
        <v>51</v>
      </c>
      <c r="C21" s="11" t="s">
        <v>28</v>
      </c>
      <c r="D21" s="11">
        <v>4</v>
      </c>
      <c r="E21" s="12">
        <v>120000</v>
      </c>
      <c r="F21" s="12">
        <f t="shared" ref="F21:F24" si="2">E21*D21</f>
        <v>480000</v>
      </c>
      <c r="G21" s="11">
        <v>0</v>
      </c>
      <c r="H21" s="11">
        <v>0</v>
      </c>
      <c r="I21" s="12">
        <f>F21</f>
        <v>480000</v>
      </c>
    </row>
    <row r="22" spans="1:9" s="16" customFormat="1" ht="15.75" x14ac:dyDescent="0.25">
      <c r="A22" s="10"/>
      <c r="B22" s="10" t="s">
        <v>52</v>
      </c>
      <c r="C22" s="11" t="s">
        <v>28</v>
      </c>
      <c r="D22" s="11">
        <v>2</v>
      </c>
      <c r="E22" s="12">
        <v>100000</v>
      </c>
      <c r="F22" s="12">
        <f t="shared" si="2"/>
        <v>200000</v>
      </c>
      <c r="G22" s="11">
        <v>0</v>
      </c>
      <c r="H22" s="11">
        <v>0</v>
      </c>
      <c r="I22" s="12">
        <f>F22</f>
        <v>200000</v>
      </c>
    </row>
    <row r="23" spans="1:9" s="26" customFormat="1" ht="15.75" x14ac:dyDescent="0.25">
      <c r="A23" s="22"/>
      <c r="B23" s="21" t="s">
        <v>31</v>
      </c>
      <c r="C23" s="22" t="s">
        <v>28</v>
      </c>
      <c r="D23" s="22">
        <v>4</v>
      </c>
      <c r="E23" s="23">
        <v>37500</v>
      </c>
      <c r="F23" s="12">
        <f t="shared" si="2"/>
        <v>150000</v>
      </c>
      <c r="G23" s="22">
        <v>0</v>
      </c>
      <c r="H23" s="22">
        <v>0</v>
      </c>
      <c r="I23" s="23">
        <f>F23</f>
        <v>150000</v>
      </c>
    </row>
    <row r="24" spans="1:9" s="16" customFormat="1" ht="15.75" x14ac:dyDescent="0.25">
      <c r="A24" s="11"/>
      <c r="B24" s="21" t="s">
        <v>32</v>
      </c>
      <c r="C24" s="22" t="s">
        <v>33</v>
      </c>
      <c r="D24" s="22">
        <v>2</v>
      </c>
      <c r="E24" s="23">
        <v>6000</v>
      </c>
      <c r="F24" s="12">
        <f t="shared" si="2"/>
        <v>12000</v>
      </c>
      <c r="G24" s="22">
        <v>0</v>
      </c>
      <c r="H24" s="22">
        <v>0</v>
      </c>
      <c r="I24" s="23">
        <f>F24</f>
        <v>12000</v>
      </c>
    </row>
    <row r="25" spans="1:9" ht="31.5" x14ac:dyDescent="0.25">
      <c r="A25" s="10" t="s">
        <v>34</v>
      </c>
      <c r="B25" s="9" t="s">
        <v>11</v>
      </c>
      <c r="C25" s="11"/>
      <c r="D25" s="11"/>
      <c r="E25" s="11"/>
      <c r="F25" s="14">
        <f>F26+F27</f>
        <v>1103000</v>
      </c>
      <c r="G25" s="13">
        <v>0</v>
      </c>
      <c r="H25" s="13">
        <v>0</v>
      </c>
      <c r="I25" s="14">
        <f>SUM(I26:I27)</f>
        <v>1103000</v>
      </c>
    </row>
    <row r="26" spans="1:9" ht="31.5" x14ac:dyDescent="0.25">
      <c r="A26" s="10"/>
      <c r="B26" s="10" t="s">
        <v>38</v>
      </c>
      <c r="C26" s="11" t="s">
        <v>33</v>
      </c>
      <c r="D26" s="11">
        <v>1</v>
      </c>
      <c r="E26" s="12">
        <v>980000</v>
      </c>
      <c r="F26" s="12">
        <f>E26*D26</f>
        <v>980000</v>
      </c>
      <c r="G26" s="11">
        <v>0</v>
      </c>
      <c r="H26" s="11">
        <v>0</v>
      </c>
      <c r="I26" s="12">
        <f>F26</f>
        <v>980000</v>
      </c>
    </row>
    <row r="27" spans="1:9" ht="15.75" x14ac:dyDescent="0.25">
      <c r="A27" s="10"/>
      <c r="B27" s="10" t="s">
        <v>39</v>
      </c>
      <c r="C27" s="11" t="s">
        <v>33</v>
      </c>
      <c r="D27" s="11">
        <v>1</v>
      </c>
      <c r="E27" s="12">
        <v>123000</v>
      </c>
      <c r="F27" s="12">
        <f>E27*D27</f>
        <v>123000</v>
      </c>
      <c r="G27" s="11">
        <v>0</v>
      </c>
      <c r="H27" s="11">
        <v>0</v>
      </c>
      <c r="I27" s="12">
        <f>F27</f>
        <v>123000</v>
      </c>
    </row>
    <row r="28" spans="1:9" ht="15.75" x14ac:dyDescent="0.25">
      <c r="A28" s="7">
        <v>5</v>
      </c>
      <c r="B28" s="9" t="s">
        <v>12</v>
      </c>
      <c r="C28" s="11"/>
      <c r="D28" s="11"/>
      <c r="E28" s="11"/>
      <c r="F28" s="14">
        <f>F29+F32+F37+F44</f>
        <v>19568520</v>
      </c>
      <c r="G28" s="13"/>
      <c r="H28" s="13"/>
      <c r="I28" s="14">
        <f>I29+I32+I37+I44</f>
        <v>19568520</v>
      </c>
    </row>
    <row r="29" spans="1:9" ht="45" customHeight="1" x14ac:dyDescent="0.25">
      <c r="A29" s="10"/>
      <c r="B29" s="9" t="s">
        <v>41</v>
      </c>
      <c r="C29" s="11"/>
      <c r="D29" s="11"/>
      <c r="E29" s="11"/>
      <c r="F29" s="14">
        <f>F30+F31</f>
        <v>900000</v>
      </c>
      <c r="G29" s="13">
        <v>0</v>
      </c>
      <c r="H29" s="13">
        <v>0</v>
      </c>
      <c r="I29" s="14">
        <f>SUM(I30:I31)</f>
        <v>900000</v>
      </c>
    </row>
    <row r="30" spans="1:9" s="26" customFormat="1" ht="31.5" x14ac:dyDescent="0.25">
      <c r="A30" s="21"/>
      <c r="B30" s="21" t="s">
        <v>66</v>
      </c>
      <c r="C30" s="22" t="s">
        <v>35</v>
      </c>
      <c r="D30" s="22">
        <v>1</v>
      </c>
      <c r="E30" s="23">
        <v>800000</v>
      </c>
      <c r="F30" s="23">
        <f>E30*D30</f>
        <v>800000</v>
      </c>
      <c r="G30" s="22">
        <v>0</v>
      </c>
      <c r="H30" s="22">
        <v>0</v>
      </c>
      <c r="I30" s="23">
        <f>F30</f>
        <v>800000</v>
      </c>
    </row>
    <row r="31" spans="1:9" s="26" customFormat="1" ht="47.25" x14ac:dyDescent="0.25">
      <c r="A31" s="21"/>
      <c r="B31" s="21" t="s">
        <v>67</v>
      </c>
      <c r="C31" s="22" t="s">
        <v>35</v>
      </c>
      <c r="D31" s="22">
        <v>1</v>
      </c>
      <c r="E31" s="23">
        <v>100000</v>
      </c>
      <c r="F31" s="23">
        <f>E31*D31</f>
        <v>100000</v>
      </c>
      <c r="G31" s="22">
        <v>0</v>
      </c>
      <c r="H31" s="22">
        <v>0</v>
      </c>
      <c r="I31" s="23">
        <f>F31</f>
        <v>100000</v>
      </c>
    </row>
    <row r="32" spans="1:9" ht="31.5" x14ac:dyDescent="0.25">
      <c r="A32" s="10"/>
      <c r="B32" s="9" t="s">
        <v>40</v>
      </c>
      <c r="C32" s="13"/>
      <c r="D32" s="13"/>
      <c r="E32" s="13"/>
      <c r="F32" s="13">
        <f>F33+F34+F35+F36</f>
        <v>7504016</v>
      </c>
      <c r="G32" s="13">
        <v>0</v>
      </c>
      <c r="H32" s="13">
        <v>0</v>
      </c>
      <c r="I32" s="13">
        <f>SUM(I33:I36)</f>
        <v>7504016</v>
      </c>
    </row>
    <row r="33" spans="1:9" ht="31.5" x14ac:dyDescent="0.25">
      <c r="A33" s="10"/>
      <c r="B33" s="10" t="s">
        <v>53</v>
      </c>
      <c r="C33" s="11" t="s">
        <v>35</v>
      </c>
      <c r="D33" s="11">
        <v>20</v>
      </c>
      <c r="E33" s="11">
        <v>50000</v>
      </c>
      <c r="F33" s="11">
        <f>E33*D33</f>
        <v>1000000</v>
      </c>
      <c r="G33" s="11">
        <v>0</v>
      </c>
      <c r="H33" s="11">
        <v>0</v>
      </c>
      <c r="I33" s="11">
        <f>F33</f>
        <v>1000000</v>
      </c>
    </row>
    <row r="34" spans="1:9" ht="15.75" x14ac:dyDescent="0.25">
      <c r="A34" s="10"/>
      <c r="B34" s="24" t="s">
        <v>54</v>
      </c>
      <c r="C34" s="11" t="s">
        <v>35</v>
      </c>
      <c r="D34" s="11">
        <v>17000</v>
      </c>
      <c r="E34" s="11">
        <v>300</v>
      </c>
      <c r="F34" s="11">
        <f>E34*D34</f>
        <v>5100000</v>
      </c>
      <c r="G34" s="11">
        <v>0</v>
      </c>
      <c r="H34" s="11">
        <v>0</v>
      </c>
      <c r="I34" s="11">
        <f>F34</f>
        <v>5100000</v>
      </c>
    </row>
    <row r="35" spans="1:9" ht="15.75" x14ac:dyDescent="0.25">
      <c r="A35" s="10"/>
      <c r="B35" s="24" t="s">
        <v>55</v>
      </c>
      <c r="C35" s="11" t="s">
        <v>35</v>
      </c>
      <c r="D35" s="11">
        <v>3</v>
      </c>
      <c r="E35" s="11">
        <v>250000</v>
      </c>
      <c r="F35" s="11">
        <f>E35*D35</f>
        <v>750000</v>
      </c>
      <c r="G35" s="11">
        <v>0</v>
      </c>
      <c r="H35" s="11">
        <v>0</v>
      </c>
      <c r="I35" s="11">
        <f>F35</f>
        <v>750000</v>
      </c>
    </row>
    <row r="36" spans="1:9" ht="15.75" x14ac:dyDescent="0.25">
      <c r="A36" s="10"/>
      <c r="B36" s="25" t="s">
        <v>56</v>
      </c>
      <c r="C36" s="11" t="s">
        <v>35</v>
      </c>
      <c r="D36" s="11">
        <v>1</v>
      </c>
      <c r="E36" s="11">
        <v>654016</v>
      </c>
      <c r="F36" s="11">
        <f>E36*D36</f>
        <v>654016</v>
      </c>
      <c r="G36" s="11">
        <v>0</v>
      </c>
      <c r="H36" s="11">
        <v>0</v>
      </c>
      <c r="I36" s="11">
        <f>F36</f>
        <v>654016</v>
      </c>
    </row>
    <row r="37" spans="1:9" ht="63.75" customHeight="1" x14ac:dyDescent="0.25">
      <c r="A37" s="10"/>
      <c r="B37" s="9" t="s">
        <v>42</v>
      </c>
      <c r="C37" s="10"/>
      <c r="D37" s="10"/>
      <c r="E37" s="9"/>
      <c r="F37" s="13">
        <f>F38+F39+F40+F41+F42+F43</f>
        <v>10071504</v>
      </c>
      <c r="G37" s="10">
        <v>0</v>
      </c>
      <c r="H37" s="10">
        <v>0</v>
      </c>
      <c r="I37" s="14">
        <f>SUM(I38:I43)</f>
        <v>10071504</v>
      </c>
    </row>
    <row r="38" spans="1:9" s="26" customFormat="1" ht="34.5" customHeight="1" x14ac:dyDescent="0.25">
      <c r="A38" s="21"/>
      <c r="B38" s="28" t="s">
        <v>60</v>
      </c>
      <c r="C38" s="28" t="s">
        <v>35</v>
      </c>
      <c r="D38" s="28">
        <v>1</v>
      </c>
      <c r="E38" s="29">
        <v>2000000</v>
      </c>
      <c r="F38" s="29">
        <f t="shared" ref="F38:F43" si="3">E38*D38</f>
        <v>2000000</v>
      </c>
      <c r="G38" s="28">
        <v>0</v>
      </c>
      <c r="H38" s="28">
        <v>0</v>
      </c>
      <c r="I38" s="30">
        <f t="shared" ref="I38:I43" si="4">F38</f>
        <v>2000000</v>
      </c>
    </row>
    <row r="39" spans="1:9" s="26" customFormat="1" ht="30.75" customHeight="1" x14ac:dyDescent="0.25">
      <c r="A39" s="21"/>
      <c r="B39" s="28" t="s">
        <v>61</v>
      </c>
      <c r="C39" s="28"/>
      <c r="D39" s="28">
        <v>1</v>
      </c>
      <c r="E39" s="29">
        <v>3500000</v>
      </c>
      <c r="F39" s="29">
        <f t="shared" si="3"/>
        <v>3500000</v>
      </c>
      <c r="G39" s="28">
        <v>0</v>
      </c>
      <c r="H39" s="28">
        <v>0</v>
      </c>
      <c r="I39" s="30">
        <f t="shared" si="4"/>
        <v>3500000</v>
      </c>
    </row>
    <row r="40" spans="1:9" s="26" customFormat="1" ht="15.75" x14ac:dyDescent="0.25">
      <c r="A40" s="21"/>
      <c r="B40" s="28" t="s">
        <v>63</v>
      </c>
      <c r="C40" s="28" t="s">
        <v>35</v>
      </c>
      <c r="D40" s="28">
        <v>1</v>
      </c>
      <c r="E40" s="29">
        <v>3000000</v>
      </c>
      <c r="F40" s="29">
        <f t="shared" si="3"/>
        <v>3000000</v>
      </c>
      <c r="G40" s="28">
        <v>0</v>
      </c>
      <c r="H40" s="28">
        <v>0</v>
      </c>
      <c r="I40" s="30">
        <f t="shared" si="4"/>
        <v>3000000</v>
      </c>
    </row>
    <row r="41" spans="1:9" s="26" customFormat="1" ht="47.25" x14ac:dyDescent="0.25">
      <c r="A41" s="21"/>
      <c r="B41" s="28" t="s">
        <v>62</v>
      </c>
      <c r="C41" s="28" t="s">
        <v>35</v>
      </c>
      <c r="D41" s="28">
        <v>1</v>
      </c>
      <c r="E41" s="29">
        <v>800000</v>
      </c>
      <c r="F41" s="29">
        <f t="shared" si="3"/>
        <v>800000</v>
      </c>
      <c r="G41" s="28">
        <v>0</v>
      </c>
      <c r="H41" s="28">
        <v>0</v>
      </c>
      <c r="I41" s="30">
        <f t="shared" si="4"/>
        <v>800000</v>
      </c>
    </row>
    <row r="42" spans="1:9" s="26" customFormat="1" ht="47.25" x14ac:dyDescent="0.25">
      <c r="A42" s="21"/>
      <c r="B42" s="31" t="s">
        <v>64</v>
      </c>
      <c r="C42" s="28" t="s">
        <v>35</v>
      </c>
      <c r="D42" s="28">
        <v>1</v>
      </c>
      <c r="E42" s="29">
        <v>711504</v>
      </c>
      <c r="F42" s="29">
        <f t="shared" si="3"/>
        <v>711504</v>
      </c>
      <c r="G42" s="28">
        <v>0</v>
      </c>
      <c r="H42" s="28">
        <v>0</v>
      </c>
      <c r="I42" s="30">
        <f t="shared" si="4"/>
        <v>711504</v>
      </c>
    </row>
    <row r="43" spans="1:9" s="26" customFormat="1" ht="24" customHeight="1" x14ac:dyDescent="0.25">
      <c r="A43" s="21"/>
      <c r="B43" s="32" t="s">
        <v>57</v>
      </c>
      <c r="C43" s="28" t="s">
        <v>33</v>
      </c>
      <c r="D43" s="28">
        <v>1</v>
      </c>
      <c r="E43" s="29">
        <v>60000</v>
      </c>
      <c r="F43" s="29">
        <f t="shared" si="3"/>
        <v>60000</v>
      </c>
      <c r="G43" s="28">
        <v>0</v>
      </c>
      <c r="H43" s="28">
        <v>0</v>
      </c>
      <c r="I43" s="30">
        <f t="shared" si="4"/>
        <v>60000</v>
      </c>
    </row>
    <row r="44" spans="1:9" ht="31.5" x14ac:dyDescent="0.25">
      <c r="A44" s="10"/>
      <c r="B44" s="9" t="s">
        <v>43</v>
      </c>
      <c r="C44" s="10"/>
      <c r="D44" s="10"/>
      <c r="E44" s="19"/>
      <c r="F44" s="33">
        <f>F45+F46+F47+F48</f>
        <v>1093000</v>
      </c>
      <c r="G44" s="34">
        <v>0</v>
      </c>
      <c r="H44" s="34">
        <v>0</v>
      </c>
      <c r="I44" s="33">
        <f>SUM(I45:I48)</f>
        <v>1093000</v>
      </c>
    </row>
    <row r="45" spans="1:9" s="26" customFormat="1" ht="78.75" x14ac:dyDescent="0.25">
      <c r="A45" s="21"/>
      <c r="B45" s="21" t="s">
        <v>58</v>
      </c>
      <c r="C45" s="21" t="s">
        <v>35</v>
      </c>
      <c r="D45" s="21">
        <v>15</v>
      </c>
      <c r="E45" s="27">
        <v>10000</v>
      </c>
      <c r="F45" s="27">
        <f>E45*D45</f>
        <v>150000</v>
      </c>
      <c r="G45" s="21">
        <v>0</v>
      </c>
      <c r="H45" s="21">
        <v>0</v>
      </c>
      <c r="I45" s="27">
        <f>F45</f>
        <v>150000</v>
      </c>
    </row>
    <row r="46" spans="1:9" s="26" customFormat="1" ht="31.5" x14ac:dyDescent="0.25">
      <c r="A46" s="21"/>
      <c r="B46" s="21" t="s">
        <v>68</v>
      </c>
      <c r="C46" s="21" t="s">
        <v>35</v>
      </c>
      <c r="D46" s="21">
        <v>1</v>
      </c>
      <c r="E46" s="27">
        <v>143000</v>
      </c>
      <c r="F46" s="27">
        <f>E46*D46</f>
        <v>143000</v>
      </c>
      <c r="G46" s="21">
        <v>0</v>
      </c>
      <c r="H46" s="21">
        <v>0</v>
      </c>
      <c r="I46" s="27">
        <f>F46</f>
        <v>143000</v>
      </c>
    </row>
    <row r="47" spans="1:9" ht="110.25" x14ac:dyDescent="0.25">
      <c r="A47" s="10"/>
      <c r="B47" s="10" t="s">
        <v>65</v>
      </c>
      <c r="C47" s="10" t="s">
        <v>35</v>
      </c>
      <c r="D47" s="10">
        <v>2</v>
      </c>
      <c r="E47" s="17">
        <v>150000</v>
      </c>
      <c r="F47" s="17">
        <f>E47*D47</f>
        <v>300000</v>
      </c>
      <c r="G47" s="10">
        <v>0</v>
      </c>
      <c r="H47" s="10">
        <v>0</v>
      </c>
      <c r="I47" s="17">
        <f>F47</f>
        <v>300000</v>
      </c>
    </row>
    <row r="48" spans="1:9" s="26" customFormat="1" ht="31.5" x14ac:dyDescent="0.25">
      <c r="A48" s="21"/>
      <c r="B48" s="21" t="s">
        <v>59</v>
      </c>
      <c r="C48" s="21" t="s">
        <v>35</v>
      </c>
      <c r="D48" s="21">
        <v>1</v>
      </c>
      <c r="E48" s="27">
        <v>500000</v>
      </c>
      <c r="F48" s="27">
        <f>E48*D48</f>
        <v>500000</v>
      </c>
      <c r="G48" s="21">
        <v>0</v>
      </c>
      <c r="H48" s="21">
        <v>0</v>
      </c>
      <c r="I48" s="27">
        <f>F48</f>
        <v>500000</v>
      </c>
    </row>
    <row r="49" spans="1:9" ht="15.75" x14ac:dyDescent="0.25">
      <c r="A49" s="10"/>
      <c r="B49" s="10" t="s">
        <v>13</v>
      </c>
      <c r="C49" s="11"/>
      <c r="D49" s="11"/>
      <c r="E49" s="11"/>
      <c r="F49" s="12">
        <f>F44+F37+F32+F29+F25+F19+F10</f>
        <v>24000000</v>
      </c>
      <c r="G49" s="11"/>
      <c r="H49" s="11"/>
      <c r="I49" s="12">
        <f>I10+I19+I25+I28</f>
        <v>24000000</v>
      </c>
    </row>
    <row r="50" spans="1:9" ht="15.75" x14ac:dyDescent="0.25">
      <c r="A50" s="37" t="s">
        <v>14</v>
      </c>
      <c r="B50" s="37"/>
      <c r="C50" s="37"/>
      <c r="D50" s="37"/>
      <c r="E50" s="37"/>
      <c r="F50" s="37"/>
      <c r="G50" s="37"/>
      <c r="H50" s="37"/>
      <c r="I50" s="37"/>
    </row>
    <row r="51" spans="1:9" ht="15.75" x14ac:dyDescent="0.25">
      <c r="A51" s="36" t="s">
        <v>15</v>
      </c>
      <c r="B51" s="36"/>
      <c r="C51" s="36"/>
      <c r="D51" s="36"/>
      <c r="E51" s="36"/>
      <c r="F51" s="36"/>
      <c r="G51" s="36"/>
      <c r="H51" s="36"/>
      <c r="I51" s="36"/>
    </row>
    <row r="52" spans="1:9" ht="15.75" x14ac:dyDescent="0.25">
      <c r="A52" s="5"/>
    </row>
    <row r="53" spans="1:9" ht="15.75" x14ac:dyDescent="0.25">
      <c r="A53" s="38" t="s">
        <v>75</v>
      </c>
      <c r="B53" s="38"/>
      <c r="C53" s="38"/>
      <c r="D53" s="38"/>
      <c r="E53" s="38"/>
      <c r="F53" s="38"/>
      <c r="G53" s="38"/>
      <c r="H53" s="38"/>
      <c r="I53" s="38"/>
    </row>
    <row r="54" spans="1:9" ht="78.75" x14ac:dyDescent="0.25">
      <c r="A54" s="6" t="s">
        <v>16</v>
      </c>
    </row>
    <row r="55" spans="1:9" ht="15.75" x14ac:dyDescent="0.25">
      <c r="A55" s="36" t="s">
        <v>17</v>
      </c>
      <c r="B55" s="36"/>
      <c r="C55" s="36"/>
      <c r="D55" s="36"/>
      <c r="E55" s="36"/>
      <c r="F55" s="36"/>
      <c r="G55" s="36"/>
      <c r="H55" s="36"/>
      <c r="I55" s="36"/>
    </row>
    <row r="56" spans="1:9" ht="15.75" x14ac:dyDescent="0.25">
      <c r="A56" s="36" t="s">
        <v>18</v>
      </c>
      <c r="B56" s="36"/>
      <c r="C56" s="36"/>
      <c r="D56" s="36"/>
      <c r="E56" s="36"/>
      <c r="F56" s="36"/>
      <c r="G56" s="36"/>
      <c r="H56" s="36"/>
      <c r="I56" s="36"/>
    </row>
    <row r="57" spans="1:9" ht="15.75" x14ac:dyDescent="0.25">
      <c r="A57" s="5"/>
    </row>
    <row r="58" spans="1:9" ht="15.75" x14ac:dyDescent="0.25">
      <c r="A58" s="36" t="s">
        <v>19</v>
      </c>
      <c r="B58" s="36"/>
      <c r="C58" s="36"/>
      <c r="D58" s="36"/>
      <c r="E58" s="36"/>
      <c r="F58" s="36"/>
      <c r="G58" s="36"/>
      <c r="H58" s="36"/>
      <c r="I58" s="36"/>
    </row>
    <row r="59" spans="1:9" ht="15.75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5.75" x14ac:dyDescent="0.25">
      <c r="A60" s="35" t="s">
        <v>69</v>
      </c>
      <c r="B60" s="35"/>
      <c r="C60" s="35"/>
      <c r="D60" s="35"/>
      <c r="E60" s="35"/>
      <c r="F60" s="35"/>
      <c r="G60" s="35"/>
      <c r="H60" s="35"/>
      <c r="I60" s="35"/>
    </row>
    <row r="61" spans="1:9" ht="15.75" x14ac:dyDescent="0.25">
      <c r="A61" s="4" t="s">
        <v>70</v>
      </c>
    </row>
    <row r="62" spans="1:9" ht="15.75" x14ac:dyDescent="0.25">
      <c r="A62" s="4"/>
    </row>
    <row r="63" spans="1:9" ht="15.75" x14ac:dyDescent="0.25">
      <c r="A63" s="4" t="s">
        <v>20</v>
      </c>
    </row>
    <row r="64" spans="1:9" ht="15.75" x14ac:dyDescent="0.25">
      <c r="A64" s="4" t="s">
        <v>21</v>
      </c>
    </row>
    <row r="65" spans="1:1" ht="15.75" x14ac:dyDescent="0.25">
      <c r="A65" s="4"/>
    </row>
    <row r="66" spans="1:1" ht="15.75" x14ac:dyDescent="0.25">
      <c r="A66" s="4" t="s">
        <v>71</v>
      </c>
    </row>
    <row r="67" spans="1:1" ht="15.75" x14ac:dyDescent="0.25">
      <c r="A67" s="3"/>
    </row>
    <row r="68" spans="1:1" ht="15.75" x14ac:dyDescent="0.25">
      <c r="A68" s="4" t="s">
        <v>22</v>
      </c>
    </row>
    <row r="69" spans="1:1" ht="15.75" x14ac:dyDescent="0.25">
      <c r="A69" s="4"/>
    </row>
    <row r="70" spans="1:1" ht="15.75" x14ac:dyDescent="0.25">
      <c r="A70" s="4" t="s">
        <v>72</v>
      </c>
    </row>
    <row r="71" spans="1:1" ht="15.75" x14ac:dyDescent="0.25">
      <c r="A71" s="4"/>
    </row>
    <row r="72" spans="1:1" ht="15.75" x14ac:dyDescent="0.25">
      <c r="A72" s="4" t="s">
        <v>73</v>
      </c>
    </row>
    <row r="73" spans="1:1" ht="15.75" x14ac:dyDescent="0.25">
      <c r="A73" s="4" t="s">
        <v>21</v>
      </c>
    </row>
    <row r="74" spans="1:1" ht="15.75" x14ac:dyDescent="0.25">
      <c r="A74" s="4"/>
    </row>
    <row r="75" spans="1:1" ht="15.75" x14ac:dyDescent="0.25">
      <c r="A75" s="4" t="s">
        <v>74</v>
      </c>
    </row>
  </sheetData>
  <mergeCells count="18"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58:I58"/>
    <mergeCell ref="A50:I50"/>
    <mergeCell ref="A51:I51"/>
    <mergeCell ref="A53:I53"/>
    <mergeCell ref="A55:I55"/>
    <mergeCell ref="A56:I56"/>
  </mergeCells>
  <pageMargins left="0.7" right="0.7" top="0.75" bottom="0.75" header="0.3" footer="0.3"/>
  <pageSetup paperSize="9" scale="53" fitToHeight="0" orientation="portrait" r:id="rId1"/>
  <rowBreaks count="1" manualBreakCount="1">
    <brk id="44" max="16383" man="1"/>
  </rowBreaks>
  <ignoredErrors>
    <ignoredError sqref="I11" formulaRange="1"/>
    <ignoredError sqref="I32 I25 I19 I44 I37 F25 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7:N15"/>
  <sheetViews>
    <sheetView workbookViewId="0">
      <selection activeCell="Q30" sqref="Q30"/>
    </sheetView>
  </sheetViews>
  <sheetFormatPr defaultRowHeight="15" x14ac:dyDescent="0.25"/>
  <cols>
    <col min="10" max="10" width="20.5703125" customWidth="1"/>
    <col min="14" max="14" width="17.85546875" customWidth="1"/>
    <col min="19" max="19" width="17.85546875" customWidth="1"/>
  </cols>
  <sheetData>
    <row r="7" spans="7:14" ht="15.75" x14ac:dyDescent="0.25">
      <c r="G7" s="11"/>
      <c r="J7" s="17"/>
      <c r="N7" s="20"/>
    </row>
    <row r="8" spans="7:14" ht="15.75" x14ac:dyDescent="0.25">
      <c r="G8" s="11"/>
      <c r="J8" s="17"/>
      <c r="N8" s="20"/>
    </row>
    <row r="9" spans="7:14" ht="15.75" x14ac:dyDescent="0.25">
      <c r="G9" s="11"/>
      <c r="J9" s="17"/>
      <c r="N9" s="20"/>
    </row>
    <row r="10" spans="7:14" ht="15.75" x14ac:dyDescent="0.25">
      <c r="G10" s="11"/>
      <c r="N10" s="20"/>
    </row>
    <row r="11" spans="7:14" ht="15.75" x14ac:dyDescent="0.25">
      <c r="N11" s="20"/>
    </row>
    <row r="12" spans="7:14" ht="15.75" x14ac:dyDescent="0.25">
      <c r="N12" s="20"/>
    </row>
    <row r="13" spans="7:14" x14ac:dyDescent="0.25">
      <c r="J13" s="18"/>
    </row>
    <row r="15" spans="7:14" x14ac:dyDescent="0.25">
      <c r="N1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2021-08-10T13:54:55Z</cp:lastPrinted>
  <dcterms:created xsi:type="dcterms:W3CDTF">2021-01-27T10:48:44Z</dcterms:created>
  <dcterms:modified xsi:type="dcterms:W3CDTF">2021-08-10T13:54:57Z</dcterms:modified>
</cp:coreProperties>
</file>