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Грант\Пояснительные\Победители 2021\47 РОО Медицинская молодежь\"/>
    </mc:Choice>
  </mc:AlternateContent>
  <xr:revisionPtr revIDLastSave="0" documentId="13_ncr:1_{0DD57738-5F88-4EBE-BBC4-EDC3674B7B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F40" i="1"/>
  <c r="I40" i="1" s="1"/>
  <c r="F48" i="1"/>
  <c r="I48" i="1" s="1"/>
  <c r="F47" i="1"/>
  <c r="I47" i="1" s="1"/>
  <c r="F41" i="1"/>
  <c r="F38" i="1"/>
  <c r="I38" i="1" s="1"/>
  <c r="F37" i="1"/>
  <c r="I37" i="1" s="1"/>
  <c r="F17" i="1"/>
  <c r="F16" i="1"/>
  <c r="I41" i="1" l="1"/>
  <c r="F36" i="1"/>
  <c r="I36" i="1" s="1"/>
  <c r="F46" i="1"/>
  <c r="I46" i="1" s="1"/>
  <c r="F31" i="1"/>
  <c r="I31" i="1" l="1"/>
  <c r="F51" i="1"/>
  <c r="I51" i="1" s="1"/>
  <c r="F50" i="1"/>
  <c r="F45" i="1"/>
  <c r="F43" i="1"/>
  <c r="I43" i="1" s="1"/>
  <c r="F42" i="1"/>
  <c r="F39" i="1" s="1"/>
  <c r="I39" i="1" s="1"/>
  <c r="F35" i="1"/>
  <c r="F26" i="1"/>
  <c r="F27" i="1"/>
  <c r="I27" i="1" s="1"/>
  <c r="F28" i="1"/>
  <c r="I28" i="1" s="1"/>
  <c r="F29" i="1"/>
  <c r="I29" i="1" s="1"/>
  <c r="F30" i="1"/>
  <c r="I30" i="1" s="1"/>
  <c r="F32" i="1"/>
  <c r="I32" i="1" s="1"/>
  <c r="F23" i="1"/>
  <c r="F24" i="1"/>
  <c r="I24" i="1" s="1"/>
  <c r="F21" i="1"/>
  <c r="I21" i="1" s="1"/>
  <c r="F20" i="1"/>
  <c r="F18" i="1"/>
  <c r="I18" i="1" s="1"/>
  <c r="I16" i="1"/>
  <c r="I17" i="1"/>
  <c r="F13" i="1"/>
  <c r="F14" i="1"/>
  <c r="I14" i="1" s="1"/>
  <c r="F15" i="1"/>
  <c r="I15" i="1" s="1"/>
  <c r="F12" i="1"/>
  <c r="I12" i="1" s="1"/>
  <c r="F25" i="1" l="1"/>
  <c r="I25" i="1" s="1"/>
  <c r="I42" i="1"/>
  <c r="I35" i="1"/>
  <c r="I34" i="1" s="1"/>
  <c r="F34" i="1"/>
  <c r="I50" i="1"/>
  <c r="F49" i="1"/>
  <c r="I49" i="1" s="1"/>
  <c r="I45" i="1"/>
  <c r="I44" i="1" s="1"/>
  <c r="F44" i="1"/>
  <c r="F19" i="1"/>
  <c r="I19" i="1" s="1"/>
  <c r="I13" i="1"/>
  <c r="F11" i="1"/>
  <c r="I20" i="1"/>
  <c r="I23" i="1"/>
  <c r="F22" i="1"/>
  <c r="I22" i="1" s="1"/>
  <c r="I26" i="1"/>
  <c r="F10" i="1" l="1"/>
  <c r="I10" i="1"/>
</calcChain>
</file>

<file path=xl/sharedStrings.xml><?xml version="1.0" encoding="utf-8"?>
<sst xmlns="http://schemas.openxmlformats.org/spreadsheetml/2006/main" count="102" uniqueCount="76">
  <si>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</si>
  <si>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</si>
  <si>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</si>
  <si>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</si>
  <si>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</si>
  <si>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</si>
  <si>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</si>
  <si>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</si>
  <si>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</si>
  <si>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</si>
  <si>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</si>
  <si>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</si>
  <si>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</si>
  <si>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</si>
  <si>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</si>
  <si>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</si>
  <si>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</si>
  <si>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</si>
  <si>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</si>
  <si>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</si>
  <si>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</si>
  <si>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</si>
  <si>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t xml:space="preserve">Менеджер проектного офиса по государственному </t>
  </si>
  <si>
    <t>Приложение № 2 
к Договору о предоставлении гранта 
от «___» ________ 20__ года №____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</si>
  <si>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</si>
  <si>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</si>
  <si>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</si>
  <si>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</si>
  <si>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Расходы на оплату услуг связи</t>
  </si>
  <si>
    <t>Коммунальные услуги и (или) эксплуатационные расходы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</si>
  <si>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</si>
  <si>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Прочие расходы, в том числе:</t>
  </si>
  <si>
    <t>Административные расходы:</t>
  </si>
  <si>
    <t>Грантополучатель: Республиканское общественное объединение «Медицинская молодежь»</t>
  </si>
  <si>
    <t>Тема гранта: Реализация общенационального проекта «Birgemiz: Saýlyq» по привлечению волонтеров в сферу охраны здоровья, оказанию помощи в уходе за больными, в том числе в хосписах, онкологических диспансерах и др.</t>
  </si>
  <si>
    <t>Сумма гранта: 20 051 000 тенге</t>
  </si>
  <si>
    <t>мес</t>
  </si>
  <si>
    <t>услуга</t>
  </si>
  <si>
    <t>шт</t>
  </si>
  <si>
    <t>Фонедоскоп</t>
  </si>
  <si>
    <t>Тонометр набор</t>
  </si>
  <si>
    <t>Медицинские халаты с логотипами</t>
  </si>
  <si>
    <t>Медицинские маски</t>
  </si>
  <si>
    <t>Аптечка набор</t>
  </si>
  <si>
    <t>Шт</t>
  </si>
  <si>
    <t>усл</t>
  </si>
  <si>
    <t>Оплата услуг SMM менеджера</t>
  </si>
  <si>
    <t>Оплата услуг известных блогеров</t>
  </si>
  <si>
    <t>Руководитель</t>
  </si>
  <si>
    <t>Бухгалтер</t>
  </si>
  <si>
    <t>Координатор</t>
  </si>
  <si>
    <t>Расходы на оплату аренды за помещения( 5*12 кв.м*5000 тенге* 4 месяца)</t>
  </si>
  <si>
    <t>Услуга обслуживание оргтехники, заправка картриджей (5 офисов*3000*4 мес)</t>
  </si>
  <si>
    <t>Канцтовары (5 офисов *20000 тенге*4  мес)</t>
  </si>
  <si>
    <t>Ноутбук HP</t>
  </si>
  <si>
    <t>Глюкометр электронный</t>
  </si>
  <si>
    <t>набор волонтера ( папка, ручка, блокнот, бейдж)</t>
  </si>
  <si>
    <t xml:space="preserve">Специалист по связям с общественностью </t>
  </si>
  <si>
    <t>Оплата услуг привлеченных региональных координаторов социального проекта (16 регионов * 4 месяца * 80000 тенге)</t>
  </si>
  <si>
    <t>накидки (жилетки) с логотипом</t>
  </si>
  <si>
    <t>бейсболки с логотипом</t>
  </si>
  <si>
    <t xml:space="preserve">Изготовление буклетов                           А4 полноцветный, 4+4
(лифлет), плотность 170 гр. м2
</t>
  </si>
  <si>
    <t>Услуги юриста (2 чел*4 месяц*80000 тенге)</t>
  </si>
  <si>
    <t>многоразовые маски с логотипом</t>
  </si>
  <si>
    <t>Услуги изготовления имиджевых стоек (Х - стендов размером 1,8х0,8 м с конструкцией паук) (в 17 регионах х 5 штук: фронт офисы, мед.центры, управ. Соц. защиты и другие)</t>
  </si>
  <si>
    <t>2) Разработка и распространение буклетов и видеороликов (на государственном и русском языках)</t>
  </si>
  <si>
    <t>1. Мероприятие                   Определение подопечных больных путем  Посещении Управлений занятости и социальной защиты, МИО, обществ инвалидов, стационаров больниц и хосписов, онкологических диспансеров, местных филиалов обществ Красного Полумесяца.</t>
  </si>
  <si>
    <t>5.Мероприятие                                    1) Информационное освещение мероприятий (медиа план)</t>
  </si>
  <si>
    <t xml:space="preserve">Изготовление видеороликов (хронометраж не менее 1 минуты, в качестве FullHD) </t>
  </si>
  <si>
    <t xml:space="preserve">3. Мероприятие                                   1) Проведение акции по поддержке людей с особыми потребностями на тему:
«Жанға сыйла-жылулық».
в 14 областях и гг. Нур-Султан, Алматы, Шымкент.
                                                             2)Проведение акции по уходу и поддержке онко и неизлечимо больных людей на тему: «Армандар орындалады!».
в 14 областях и гг. Нур-Султан, Алматы, Шымкент.
</t>
  </si>
  <si>
    <t xml:space="preserve"> Руководитель организации _________________ Әбдірәш А. Ә.</t>
  </si>
  <si>
    <t>______________  Киикбаев Ж. А.</t>
  </si>
  <si>
    <t>______________ Аленова А.М.</t>
  </si>
  <si>
    <t>И.о. Председателя Правления _________________ / Абенова Б.М</t>
  </si>
  <si>
    <t xml:space="preserve">2. Мероприятие                     1)Создание региональных служб помощи волонтеров-медиков в густонаселенных регионах а именно:
г.Нур-Султан, г.Алматы, 
г.Караганда, г.Шымкент, г.Актобе
</t>
  </si>
  <si>
    <t xml:space="preserve">4. Мероприятие                                    1) Оказание квалифированной юридической консультации больных, их родных и близких по правовой, социальной помощи по месту жительства  в офисе и онлайн на платформе (ZOOM),  юридическая, правовая защита подопечных. Подтверждение проведенных консультации, является журнал учета оказанных юридичесих консультации
в 14 областях и г. Нур-Султан, Алматы, Шымкент.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</si>
</sst>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5" fillId="0" borderId="0" xfId="0" applyNumberFormat="1" applyFont="1"/>
    <xf numFmtId="3" fontId="3" fillId="3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5" fillId="4" borderId="0" xfId="0" applyFont="1" applyFill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topLeftCell="A40" zoomScale="57" zoomScaleNormal="57" zoomScaleSheetLayoutView="50" workbookViewId="0">
      <selection activeCell="F44" sqref="F44"/>
    </sheetView>
  </sheetViews>
  <sheetFormatPr defaultColWidth="9.140625" defaultRowHeight="15" x14ac:dyDescent="0.25"/>
  <cols>
    <col min="1" max="1" width="5.85546875" style="6" customWidth="1"/>
    <col min="2" max="2" width="40.5703125" style="6" customWidth="1"/>
    <col min="3" max="3" width="17.42578125" style="6" customWidth="1"/>
    <col min="4" max="4" width="17.5703125" style="6" customWidth="1"/>
    <col min="5" max="5" width="18" style="6" customWidth="1"/>
    <col min="6" max="6" width="14.7109375" style="6" customWidth="1"/>
    <col min="7" max="7" width="17.28515625" style="6" customWidth="1"/>
    <col min="8" max="8" width="16.28515625" style="6" customWidth="1"/>
    <col min="9" max="9" width="14.85546875" style="6" customWidth="1"/>
    <col min="10" max="16384" width="9.140625" style="6"/>
  </cols>
  <sheetData>
    <row r="1" spans="1:9" ht="53.25" customHeight="1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15.6" x14ac:dyDescent="0.25">
      <c r="A2" s="1"/>
    </row>
    <row r="3" spans="1:9" ht="18.75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5.6" x14ac:dyDescent="0.25">
      <c r="A4" s="2"/>
    </row>
    <row r="5" spans="1:9" ht="18.75" x14ac:dyDescent="0.25">
      <c r="A5" s="32" t="s">
        <v>33</v>
      </c>
      <c r="B5" s="32"/>
      <c r="C5" s="32"/>
      <c r="D5" s="32"/>
      <c r="E5" s="32"/>
      <c r="F5" s="32"/>
      <c r="G5" s="32"/>
      <c r="H5" s="32"/>
      <c r="I5" s="32"/>
    </row>
    <row r="6" spans="1:9" ht="41.25" customHeight="1" x14ac:dyDescent="0.25">
      <c r="A6" s="33" t="s">
        <v>34</v>
      </c>
      <c r="B6" s="33"/>
      <c r="C6" s="33"/>
      <c r="D6" s="33"/>
      <c r="E6" s="33"/>
      <c r="F6" s="33"/>
      <c r="G6" s="33"/>
      <c r="H6" s="33"/>
      <c r="I6" s="33"/>
    </row>
    <row r="7" spans="1:9" ht="18.75" x14ac:dyDescent="0.25">
      <c r="A7" s="34" t="s">
        <v>35</v>
      </c>
      <c r="B7" s="34"/>
      <c r="C7" s="34"/>
      <c r="D7" s="34"/>
      <c r="E7" s="34"/>
      <c r="F7" s="34"/>
      <c r="G7" s="34"/>
      <c r="H7" s="34"/>
      <c r="I7" s="34"/>
    </row>
    <row r="8" spans="1:9" ht="31.5" customHeight="1" x14ac:dyDescent="0.25">
      <c r="A8" s="29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  <c r="H8" s="29"/>
      <c r="I8" s="29"/>
    </row>
    <row r="9" spans="1:9" ht="75" x14ac:dyDescent="0.25">
      <c r="A9" s="29"/>
      <c r="B9" s="29"/>
      <c r="C9" s="29"/>
      <c r="D9" s="29"/>
      <c r="E9" s="29"/>
      <c r="F9" s="29"/>
      <c r="G9" s="8" t="s">
        <v>8</v>
      </c>
      <c r="H9" s="8" t="s">
        <v>9</v>
      </c>
      <c r="I9" s="8" t="s">
        <v>10</v>
      </c>
    </row>
    <row r="10" spans="1:9" ht="15.75" x14ac:dyDescent="0.25">
      <c r="A10" s="9">
        <v>1</v>
      </c>
      <c r="B10" s="10" t="s">
        <v>32</v>
      </c>
      <c r="C10" s="11"/>
      <c r="D10" s="11"/>
      <c r="E10" s="11"/>
      <c r="F10" s="12">
        <f>F11+F19+F22</f>
        <v>2398284</v>
      </c>
      <c r="G10" s="11"/>
      <c r="H10" s="11"/>
      <c r="I10" s="12">
        <f>I12+I13+I14+I15+I16+I17+I18+I20+I21+I23+I24</f>
        <v>2398284</v>
      </c>
    </row>
    <row r="11" spans="1:9" ht="15.75" x14ac:dyDescent="0.25">
      <c r="A11" s="11"/>
      <c r="B11" s="10" t="s">
        <v>24</v>
      </c>
      <c r="C11" s="11"/>
      <c r="D11" s="11"/>
      <c r="E11" s="11"/>
      <c r="F11" s="12">
        <f>F13+F12+F14+F15+F16+F18+F17</f>
        <v>2118284</v>
      </c>
      <c r="G11" s="11"/>
      <c r="H11" s="11"/>
      <c r="I11" s="11"/>
    </row>
    <row r="12" spans="1:9" ht="15.75" x14ac:dyDescent="0.25">
      <c r="A12" s="11"/>
      <c r="B12" s="14" t="s">
        <v>48</v>
      </c>
      <c r="C12" s="14" t="s">
        <v>36</v>
      </c>
      <c r="D12" s="15">
        <v>4</v>
      </c>
      <c r="E12" s="16">
        <v>142200</v>
      </c>
      <c r="F12" s="13">
        <f>D12*E12</f>
        <v>568800</v>
      </c>
      <c r="G12" s="13"/>
      <c r="H12" s="13"/>
      <c r="I12" s="13">
        <f>F12</f>
        <v>568800</v>
      </c>
    </row>
    <row r="13" spans="1:9" ht="15.75" x14ac:dyDescent="0.25">
      <c r="A13" s="11"/>
      <c r="B13" s="14" t="s">
        <v>50</v>
      </c>
      <c r="C13" s="14" t="s">
        <v>36</v>
      </c>
      <c r="D13" s="15">
        <v>4</v>
      </c>
      <c r="E13" s="16">
        <v>110600</v>
      </c>
      <c r="F13" s="13">
        <f t="shared" ref="F13:F24" si="0">D13*E13</f>
        <v>442400</v>
      </c>
      <c r="G13" s="13"/>
      <c r="H13" s="13"/>
      <c r="I13" s="13">
        <f t="shared" ref="I13:I24" si="1">F13</f>
        <v>442400</v>
      </c>
    </row>
    <row r="14" spans="1:9" ht="15.75" x14ac:dyDescent="0.25">
      <c r="A14" s="11"/>
      <c r="B14" s="14" t="s">
        <v>49</v>
      </c>
      <c r="C14" s="14" t="s">
        <v>36</v>
      </c>
      <c r="D14" s="15">
        <v>4</v>
      </c>
      <c r="E14" s="16">
        <v>94800</v>
      </c>
      <c r="F14" s="13">
        <f t="shared" si="0"/>
        <v>379200</v>
      </c>
      <c r="G14" s="13"/>
      <c r="H14" s="13"/>
      <c r="I14" s="13">
        <f t="shared" si="1"/>
        <v>379200</v>
      </c>
    </row>
    <row r="15" spans="1:9" ht="31.5" x14ac:dyDescent="0.25">
      <c r="A15" s="11"/>
      <c r="B15" s="14" t="s">
        <v>57</v>
      </c>
      <c r="C15" s="14" t="s">
        <v>36</v>
      </c>
      <c r="D15" s="15">
        <v>4</v>
      </c>
      <c r="E15" s="16">
        <v>63200</v>
      </c>
      <c r="F15" s="13">
        <f t="shared" si="0"/>
        <v>252800</v>
      </c>
      <c r="G15" s="13"/>
      <c r="H15" s="13"/>
      <c r="I15" s="13">
        <f t="shared" si="1"/>
        <v>252800</v>
      </c>
    </row>
    <row r="16" spans="1:9" ht="31.5" x14ac:dyDescent="0.25">
      <c r="A16" s="11"/>
      <c r="B16" s="10" t="s">
        <v>25</v>
      </c>
      <c r="C16" s="11" t="s">
        <v>36</v>
      </c>
      <c r="D16" s="15">
        <v>4</v>
      </c>
      <c r="E16" s="16">
        <v>86131</v>
      </c>
      <c r="F16" s="13">
        <f>D16*E16</f>
        <v>344524</v>
      </c>
      <c r="G16" s="13"/>
      <c r="H16" s="13"/>
      <c r="I16" s="13">
        <f t="shared" si="1"/>
        <v>344524</v>
      </c>
    </row>
    <row r="17" spans="1:9" ht="31.5" x14ac:dyDescent="0.25">
      <c r="A17" s="11"/>
      <c r="B17" s="10" t="s">
        <v>26</v>
      </c>
      <c r="C17" s="11" t="s">
        <v>36</v>
      </c>
      <c r="D17" s="15">
        <v>4</v>
      </c>
      <c r="E17" s="16">
        <v>12640</v>
      </c>
      <c r="F17" s="13">
        <f>D17*E17</f>
        <v>50560</v>
      </c>
      <c r="G17" s="13"/>
      <c r="H17" s="13"/>
      <c r="I17" s="13">
        <f t="shared" si="1"/>
        <v>50560</v>
      </c>
    </row>
    <row r="18" spans="1:9" ht="15.75" x14ac:dyDescent="0.25">
      <c r="A18" s="11"/>
      <c r="B18" s="10" t="s">
        <v>27</v>
      </c>
      <c r="C18" s="14" t="s">
        <v>37</v>
      </c>
      <c r="D18" s="15">
        <v>4</v>
      </c>
      <c r="E18" s="16">
        <v>20000</v>
      </c>
      <c r="F18" s="13">
        <f t="shared" si="0"/>
        <v>80000</v>
      </c>
      <c r="G18" s="13"/>
      <c r="H18" s="13"/>
      <c r="I18" s="13">
        <f t="shared" si="1"/>
        <v>80000</v>
      </c>
    </row>
    <row r="19" spans="1:9" ht="15.75" x14ac:dyDescent="0.25">
      <c r="A19" s="11"/>
      <c r="B19" s="10" t="s">
        <v>31</v>
      </c>
      <c r="C19" s="14"/>
      <c r="D19" s="15"/>
      <c r="E19" s="16"/>
      <c r="F19" s="12">
        <f>F20+F21</f>
        <v>120000</v>
      </c>
      <c r="G19" s="12"/>
      <c r="H19" s="12"/>
      <c r="I19" s="12">
        <f t="shared" si="1"/>
        <v>120000</v>
      </c>
    </row>
    <row r="20" spans="1:9" ht="15.75" x14ac:dyDescent="0.25">
      <c r="A20" s="11"/>
      <c r="B20" s="10" t="s">
        <v>28</v>
      </c>
      <c r="C20" s="11" t="s">
        <v>37</v>
      </c>
      <c r="D20" s="15">
        <v>4</v>
      </c>
      <c r="E20" s="16">
        <v>20000</v>
      </c>
      <c r="F20" s="13">
        <f t="shared" si="0"/>
        <v>80000</v>
      </c>
      <c r="G20" s="13"/>
      <c r="H20" s="13"/>
      <c r="I20" s="13">
        <f t="shared" si="1"/>
        <v>80000</v>
      </c>
    </row>
    <row r="21" spans="1:9" ht="31.5" x14ac:dyDescent="0.25">
      <c r="A21" s="11"/>
      <c r="B21" s="10" t="s">
        <v>29</v>
      </c>
      <c r="C21" s="11" t="s">
        <v>37</v>
      </c>
      <c r="D21" s="15">
        <v>4</v>
      </c>
      <c r="E21" s="16">
        <v>10000</v>
      </c>
      <c r="F21" s="13">
        <f t="shared" si="0"/>
        <v>40000</v>
      </c>
      <c r="G21" s="13"/>
      <c r="H21" s="13"/>
      <c r="I21" s="13">
        <f t="shared" si="1"/>
        <v>40000</v>
      </c>
    </row>
    <row r="22" spans="1:9" ht="78.75" x14ac:dyDescent="0.25">
      <c r="A22" s="11"/>
      <c r="B22" s="10" t="s">
        <v>30</v>
      </c>
      <c r="C22" s="11"/>
      <c r="D22" s="11"/>
      <c r="E22" s="13"/>
      <c r="F22" s="12">
        <f>F23+F24</f>
        <v>160000</v>
      </c>
      <c r="G22" s="12"/>
      <c r="H22" s="12"/>
      <c r="I22" s="12">
        <f t="shared" si="1"/>
        <v>160000</v>
      </c>
    </row>
    <row r="23" spans="1:9" ht="47.25" x14ac:dyDescent="0.25">
      <c r="A23" s="11"/>
      <c r="B23" s="14" t="s">
        <v>52</v>
      </c>
      <c r="C23" s="11" t="s">
        <v>37</v>
      </c>
      <c r="D23" s="15">
        <v>1</v>
      </c>
      <c r="E23" s="16">
        <v>60000</v>
      </c>
      <c r="F23" s="13">
        <f t="shared" si="0"/>
        <v>60000</v>
      </c>
      <c r="G23" s="13"/>
      <c r="H23" s="13"/>
      <c r="I23" s="13">
        <f t="shared" si="1"/>
        <v>60000</v>
      </c>
    </row>
    <row r="24" spans="1:9" ht="31.5" x14ac:dyDescent="0.25">
      <c r="A24" s="11"/>
      <c r="B24" s="14" t="s">
        <v>53</v>
      </c>
      <c r="C24" s="11" t="s">
        <v>37</v>
      </c>
      <c r="D24" s="15">
        <v>1</v>
      </c>
      <c r="E24" s="16">
        <v>100000</v>
      </c>
      <c r="F24" s="13">
        <f t="shared" si="0"/>
        <v>100000</v>
      </c>
      <c r="G24" s="13"/>
      <c r="H24" s="13"/>
      <c r="I24" s="13">
        <f t="shared" si="1"/>
        <v>100000</v>
      </c>
    </row>
    <row r="25" spans="1:9" ht="31.5" x14ac:dyDescent="0.25">
      <c r="A25" s="9">
        <v>2</v>
      </c>
      <c r="B25" s="10" t="s">
        <v>11</v>
      </c>
      <c r="C25" s="11"/>
      <c r="D25" s="11"/>
      <c r="E25" s="13"/>
      <c r="F25" s="12">
        <f>F26+F27+F28+F29+F30+F31+F32</f>
        <v>2005100</v>
      </c>
      <c r="G25" s="13"/>
      <c r="H25" s="13"/>
      <c r="I25" s="12">
        <f>F25</f>
        <v>2005100</v>
      </c>
    </row>
    <row r="26" spans="1:9" ht="15.75" x14ac:dyDescent="0.25">
      <c r="A26" s="9"/>
      <c r="B26" s="14" t="s">
        <v>54</v>
      </c>
      <c r="C26" s="14" t="s">
        <v>38</v>
      </c>
      <c r="D26" s="15">
        <v>2</v>
      </c>
      <c r="E26" s="16">
        <v>281105</v>
      </c>
      <c r="F26" s="13">
        <f t="shared" ref="F26:F32" si="2">D26*E26</f>
        <v>562210</v>
      </c>
      <c r="G26" s="13"/>
      <c r="H26" s="13"/>
      <c r="I26" s="13">
        <f t="shared" ref="I26:I32" si="3">F26</f>
        <v>562210</v>
      </c>
    </row>
    <row r="27" spans="1:9" ht="15.75" x14ac:dyDescent="0.25">
      <c r="A27" s="9"/>
      <c r="B27" s="14" t="s">
        <v>39</v>
      </c>
      <c r="C27" s="14" t="s">
        <v>38</v>
      </c>
      <c r="D27" s="15">
        <v>17</v>
      </c>
      <c r="E27" s="16">
        <v>6000</v>
      </c>
      <c r="F27" s="13">
        <f t="shared" si="2"/>
        <v>102000</v>
      </c>
      <c r="G27" s="13"/>
      <c r="H27" s="13"/>
      <c r="I27" s="13">
        <f t="shared" si="3"/>
        <v>102000</v>
      </c>
    </row>
    <row r="28" spans="1:9" ht="15.75" x14ac:dyDescent="0.25">
      <c r="A28" s="9"/>
      <c r="B28" s="14" t="s">
        <v>40</v>
      </c>
      <c r="C28" s="14" t="s">
        <v>38</v>
      </c>
      <c r="D28" s="15">
        <v>17</v>
      </c>
      <c r="E28" s="16">
        <v>8000</v>
      </c>
      <c r="F28" s="13">
        <f t="shared" si="2"/>
        <v>136000</v>
      </c>
      <c r="G28" s="13"/>
      <c r="H28" s="13"/>
      <c r="I28" s="13">
        <f t="shared" si="3"/>
        <v>136000</v>
      </c>
    </row>
    <row r="29" spans="1:9" ht="15.75" x14ac:dyDescent="0.25">
      <c r="A29" s="9"/>
      <c r="B29" s="14" t="s">
        <v>41</v>
      </c>
      <c r="C29" s="14" t="s">
        <v>38</v>
      </c>
      <c r="D29" s="15">
        <v>85</v>
      </c>
      <c r="E29" s="16">
        <v>7174</v>
      </c>
      <c r="F29" s="13">
        <f t="shared" si="2"/>
        <v>609790</v>
      </c>
      <c r="G29" s="13"/>
      <c r="H29" s="13"/>
      <c r="I29" s="13">
        <f t="shared" si="3"/>
        <v>609790</v>
      </c>
    </row>
    <row r="30" spans="1:9" ht="15.75" x14ac:dyDescent="0.25">
      <c r="A30" s="9"/>
      <c r="B30" s="14" t="s">
        <v>42</v>
      </c>
      <c r="C30" s="14" t="s">
        <v>38</v>
      </c>
      <c r="D30" s="15">
        <v>10000</v>
      </c>
      <c r="E30" s="16">
        <v>25</v>
      </c>
      <c r="F30" s="13">
        <f t="shared" si="2"/>
        <v>250000</v>
      </c>
      <c r="G30" s="13"/>
      <c r="H30" s="13"/>
      <c r="I30" s="13">
        <f t="shared" si="3"/>
        <v>250000</v>
      </c>
    </row>
    <row r="31" spans="1:9" ht="15.75" x14ac:dyDescent="0.25">
      <c r="A31" s="9"/>
      <c r="B31" s="14" t="s">
        <v>55</v>
      </c>
      <c r="C31" s="14" t="s">
        <v>38</v>
      </c>
      <c r="D31" s="15">
        <v>17</v>
      </c>
      <c r="E31" s="16">
        <v>12300</v>
      </c>
      <c r="F31" s="13">
        <f t="shared" si="2"/>
        <v>209100</v>
      </c>
      <c r="G31" s="13"/>
      <c r="H31" s="13"/>
      <c r="I31" s="13">
        <f t="shared" si="3"/>
        <v>209100</v>
      </c>
    </row>
    <row r="32" spans="1:9" ht="15.75" x14ac:dyDescent="0.25">
      <c r="A32" s="9"/>
      <c r="B32" s="14" t="s">
        <v>43</v>
      </c>
      <c r="C32" s="14" t="s">
        <v>38</v>
      </c>
      <c r="D32" s="15">
        <v>17</v>
      </c>
      <c r="E32" s="16">
        <v>8000</v>
      </c>
      <c r="F32" s="13">
        <f t="shared" si="2"/>
        <v>136000</v>
      </c>
      <c r="G32" s="13"/>
      <c r="H32" s="13"/>
      <c r="I32" s="13">
        <f t="shared" si="3"/>
        <v>136000</v>
      </c>
    </row>
    <row r="33" spans="1:9" ht="15.75" x14ac:dyDescent="0.25">
      <c r="A33" s="9">
        <v>3</v>
      </c>
      <c r="B33" s="10" t="s">
        <v>12</v>
      </c>
      <c r="C33" s="11"/>
      <c r="D33" s="11"/>
      <c r="E33" s="13"/>
      <c r="F33" s="13"/>
      <c r="G33" s="13"/>
      <c r="H33" s="13"/>
      <c r="I33" s="13"/>
    </row>
    <row r="34" spans="1:9" ht="141.75" x14ac:dyDescent="0.25">
      <c r="A34" s="11"/>
      <c r="B34" s="18" t="s">
        <v>66</v>
      </c>
      <c r="C34" s="14"/>
      <c r="D34" s="14"/>
      <c r="E34" s="17"/>
      <c r="F34" s="19">
        <f>F35</f>
        <v>1020000</v>
      </c>
      <c r="G34" s="17"/>
      <c r="H34" s="17"/>
      <c r="I34" s="19">
        <f>I35</f>
        <v>1020000</v>
      </c>
    </row>
    <row r="35" spans="1:9" s="27" customFormat="1" ht="78.75" x14ac:dyDescent="0.25">
      <c r="A35" s="22"/>
      <c r="B35" s="23" t="s">
        <v>64</v>
      </c>
      <c r="C35" s="23" t="s">
        <v>44</v>
      </c>
      <c r="D35" s="24">
        <v>85</v>
      </c>
      <c r="E35" s="25">
        <v>12000</v>
      </c>
      <c r="F35" s="25">
        <f>D35*E35</f>
        <v>1020000</v>
      </c>
      <c r="G35" s="26"/>
      <c r="H35" s="26"/>
      <c r="I35" s="25">
        <f>F35</f>
        <v>1020000</v>
      </c>
    </row>
    <row r="36" spans="1:9" ht="132.75" customHeight="1" x14ac:dyDescent="0.25">
      <c r="A36" s="11"/>
      <c r="B36" s="18" t="s">
        <v>74</v>
      </c>
      <c r="C36" s="14"/>
      <c r="D36" s="14"/>
      <c r="E36" s="17"/>
      <c r="F36" s="19">
        <f>F37+F38</f>
        <v>6320000</v>
      </c>
      <c r="G36" s="17"/>
      <c r="H36" s="17"/>
      <c r="I36" s="19">
        <f>F36</f>
        <v>6320000</v>
      </c>
    </row>
    <row r="37" spans="1:9" ht="47.25" x14ac:dyDescent="0.25">
      <c r="A37" s="11"/>
      <c r="B37" s="11" t="s">
        <v>51</v>
      </c>
      <c r="C37" s="11" t="s">
        <v>37</v>
      </c>
      <c r="D37" s="15">
        <v>1</v>
      </c>
      <c r="E37" s="16">
        <v>1200000</v>
      </c>
      <c r="F37" s="13">
        <f t="shared" ref="F37" si="4">D37*E37</f>
        <v>1200000</v>
      </c>
      <c r="G37" s="13"/>
      <c r="H37" s="13"/>
      <c r="I37" s="13">
        <f t="shared" ref="I37" si="5">F37</f>
        <v>1200000</v>
      </c>
    </row>
    <row r="38" spans="1:9" ht="63" x14ac:dyDescent="0.25">
      <c r="A38" s="11"/>
      <c r="B38" s="14" t="s">
        <v>58</v>
      </c>
      <c r="C38" s="14" t="s">
        <v>37</v>
      </c>
      <c r="D38" s="14">
        <v>64</v>
      </c>
      <c r="E38" s="17">
        <v>80000</v>
      </c>
      <c r="F38" s="17">
        <f>D38*E38</f>
        <v>5120000</v>
      </c>
      <c r="G38" s="17"/>
      <c r="H38" s="17"/>
      <c r="I38" s="17">
        <f t="shared" ref="I38:I43" si="6">F38</f>
        <v>5120000</v>
      </c>
    </row>
    <row r="39" spans="1:9" ht="252" customHeight="1" x14ac:dyDescent="0.25">
      <c r="A39" s="11"/>
      <c r="B39" s="18" t="s">
        <v>69</v>
      </c>
      <c r="C39" s="14"/>
      <c r="D39" s="14"/>
      <c r="E39" s="17"/>
      <c r="F39" s="19">
        <f>F41+F42+F43+F40</f>
        <v>5000000</v>
      </c>
      <c r="G39" s="17"/>
      <c r="H39" s="17"/>
      <c r="I39" s="19">
        <f t="shared" si="6"/>
        <v>5000000</v>
      </c>
    </row>
    <row r="40" spans="1:9" ht="15.75" x14ac:dyDescent="0.25">
      <c r="A40" s="11"/>
      <c r="B40" s="14" t="s">
        <v>63</v>
      </c>
      <c r="C40" s="14" t="s">
        <v>38</v>
      </c>
      <c r="D40" s="14">
        <v>1000</v>
      </c>
      <c r="E40" s="17">
        <v>580</v>
      </c>
      <c r="F40" s="17">
        <f>D40*E40</f>
        <v>580000</v>
      </c>
      <c r="G40" s="17"/>
      <c r="H40" s="17"/>
      <c r="I40" s="17">
        <f t="shared" si="6"/>
        <v>580000</v>
      </c>
    </row>
    <row r="41" spans="1:9" ht="15.75" x14ac:dyDescent="0.25">
      <c r="A41" s="11"/>
      <c r="B41" s="14" t="s">
        <v>59</v>
      </c>
      <c r="C41" s="14" t="s">
        <v>38</v>
      </c>
      <c r="D41" s="15">
        <v>1000</v>
      </c>
      <c r="E41" s="16">
        <v>1600</v>
      </c>
      <c r="F41" s="16">
        <f>D41*E41</f>
        <v>1600000</v>
      </c>
      <c r="G41" s="17"/>
      <c r="H41" s="17"/>
      <c r="I41" s="16">
        <f t="shared" si="6"/>
        <v>1600000</v>
      </c>
    </row>
    <row r="42" spans="1:9" ht="15.75" x14ac:dyDescent="0.25">
      <c r="A42" s="11"/>
      <c r="B42" s="14" t="s">
        <v>60</v>
      </c>
      <c r="C42" s="14" t="s">
        <v>38</v>
      </c>
      <c r="D42" s="15">
        <v>1000</v>
      </c>
      <c r="E42" s="16">
        <v>1500</v>
      </c>
      <c r="F42" s="16">
        <f>D42*E42</f>
        <v>1500000</v>
      </c>
      <c r="G42" s="17"/>
      <c r="H42" s="17"/>
      <c r="I42" s="16">
        <f t="shared" si="6"/>
        <v>1500000</v>
      </c>
    </row>
    <row r="43" spans="1:9" ht="31.5" x14ac:dyDescent="0.25">
      <c r="A43" s="11"/>
      <c r="B43" s="14" t="s">
        <v>56</v>
      </c>
      <c r="C43" s="14" t="s">
        <v>38</v>
      </c>
      <c r="D43" s="15">
        <v>1000</v>
      </c>
      <c r="E43" s="21">
        <v>1320</v>
      </c>
      <c r="F43" s="16">
        <f>D43*E43</f>
        <v>1320000</v>
      </c>
      <c r="G43" s="17"/>
      <c r="H43" s="17"/>
      <c r="I43" s="16">
        <f t="shared" si="6"/>
        <v>1320000</v>
      </c>
    </row>
    <row r="44" spans="1:9" ht="236.25" x14ac:dyDescent="0.25">
      <c r="A44" s="11"/>
      <c r="B44" s="18" t="s">
        <v>75</v>
      </c>
      <c r="C44" s="14"/>
      <c r="D44" s="14"/>
      <c r="E44" s="17"/>
      <c r="F44" s="19">
        <f>F45</f>
        <v>640000</v>
      </c>
      <c r="G44" s="17"/>
      <c r="H44" s="17"/>
      <c r="I44" s="19">
        <f>I45</f>
        <v>640000</v>
      </c>
    </row>
    <row r="45" spans="1:9" ht="31.5" x14ac:dyDescent="0.25">
      <c r="A45" s="11"/>
      <c r="B45" s="14" t="s">
        <v>62</v>
      </c>
      <c r="C45" s="14" t="s">
        <v>45</v>
      </c>
      <c r="D45" s="15">
        <v>1</v>
      </c>
      <c r="E45" s="16">
        <v>640000</v>
      </c>
      <c r="F45" s="16">
        <f>D45*E45</f>
        <v>640000</v>
      </c>
      <c r="G45" s="17"/>
      <c r="H45" s="17"/>
      <c r="I45" s="16">
        <f t="shared" ref="I45:I51" si="7">F45</f>
        <v>640000</v>
      </c>
    </row>
    <row r="46" spans="1:9" ht="47.25" x14ac:dyDescent="0.25">
      <c r="A46" s="11"/>
      <c r="B46" s="18" t="s">
        <v>65</v>
      </c>
      <c r="C46" s="14"/>
      <c r="D46" s="14"/>
      <c r="E46" s="17"/>
      <c r="F46" s="19">
        <f>F47+F48</f>
        <v>1180000</v>
      </c>
      <c r="G46" s="17"/>
      <c r="H46" s="17"/>
      <c r="I46" s="19">
        <f t="shared" si="7"/>
        <v>1180000</v>
      </c>
    </row>
    <row r="47" spans="1:9" ht="47.25" x14ac:dyDescent="0.25">
      <c r="A47" s="11"/>
      <c r="B47" s="11" t="s">
        <v>68</v>
      </c>
      <c r="C47" s="14" t="s">
        <v>45</v>
      </c>
      <c r="D47" s="16">
        <v>2</v>
      </c>
      <c r="E47" s="16">
        <v>150000</v>
      </c>
      <c r="F47" s="16">
        <f>D47*E47</f>
        <v>300000</v>
      </c>
      <c r="G47" s="17"/>
      <c r="H47" s="17"/>
      <c r="I47" s="16">
        <f t="shared" si="7"/>
        <v>300000</v>
      </c>
    </row>
    <row r="48" spans="1:9" s="38" customFormat="1" ht="63" x14ac:dyDescent="0.25">
      <c r="A48" s="11"/>
      <c r="B48" s="14" t="s">
        <v>61</v>
      </c>
      <c r="C48" s="14" t="s">
        <v>38</v>
      </c>
      <c r="D48" s="16">
        <v>10000</v>
      </c>
      <c r="E48" s="16">
        <v>88</v>
      </c>
      <c r="F48" s="16">
        <f>D48*E48</f>
        <v>880000</v>
      </c>
      <c r="G48" s="17"/>
      <c r="H48" s="17"/>
      <c r="I48" s="16">
        <f t="shared" si="7"/>
        <v>880000</v>
      </c>
    </row>
    <row r="49" spans="1:11" ht="47.25" x14ac:dyDescent="0.25">
      <c r="A49" s="11"/>
      <c r="B49" s="18" t="s">
        <v>67</v>
      </c>
      <c r="C49" s="14"/>
      <c r="D49" s="14"/>
      <c r="E49" s="17"/>
      <c r="F49" s="19">
        <f>F50+F51</f>
        <v>1487616</v>
      </c>
      <c r="G49" s="17"/>
      <c r="H49" s="17"/>
      <c r="I49" s="19">
        <f t="shared" si="7"/>
        <v>1487616</v>
      </c>
    </row>
    <row r="50" spans="1:11" ht="15.75" x14ac:dyDescent="0.25">
      <c r="A50" s="11"/>
      <c r="B50" s="14" t="s">
        <v>46</v>
      </c>
      <c r="C50" s="14" t="s">
        <v>45</v>
      </c>
      <c r="D50" s="15">
        <v>4</v>
      </c>
      <c r="E50" s="16">
        <v>121904</v>
      </c>
      <c r="F50" s="16">
        <f>D50*E50</f>
        <v>487616</v>
      </c>
      <c r="G50" s="17"/>
      <c r="H50" s="17"/>
      <c r="I50" s="16">
        <f t="shared" si="7"/>
        <v>487616</v>
      </c>
    </row>
    <row r="51" spans="1:11" ht="15.75" x14ac:dyDescent="0.25">
      <c r="A51" s="11"/>
      <c r="B51" s="14" t="s">
        <v>47</v>
      </c>
      <c r="C51" s="14" t="s">
        <v>45</v>
      </c>
      <c r="D51" s="15">
        <v>10</v>
      </c>
      <c r="E51" s="16">
        <v>100000</v>
      </c>
      <c r="F51" s="16">
        <f>D51*E51</f>
        <v>1000000</v>
      </c>
      <c r="G51" s="17"/>
      <c r="H51" s="17"/>
      <c r="I51" s="16">
        <f t="shared" si="7"/>
        <v>1000000</v>
      </c>
    </row>
    <row r="52" spans="1:11" ht="15.75" x14ac:dyDescent="0.25">
      <c r="A52" s="11"/>
      <c r="B52" s="10" t="s">
        <v>13</v>
      </c>
      <c r="C52" s="11"/>
      <c r="D52" s="11"/>
      <c r="E52" s="11"/>
      <c r="F52" s="11"/>
      <c r="G52" s="11"/>
      <c r="H52" s="11"/>
      <c r="I52" s="12">
        <f>I10+I25+I34+I36+I39+I44+I46+I49</f>
        <v>20051000</v>
      </c>
      <c r="K52" s="20"/>
    </row>
    <row r="53" spans="1:11" ht="15.75" x14ac:dyDescent="0.25">
      <c r="A53" s="36" t="s">
        <v>14</v>
      </c>
      <c r="B53" s="36"/>
      <c r="C53" s="36"/>
      <c r="D53" s="36"/>
      <c r="E53" s="36"/>
      <c r="F53" s="36"/>
      <c r="G53" s="36"/>
      <c r="H53" s="36"/>
      <c r="I53" s="36"/>
    </row>
    <row r="54" spans="1:11" ht="15.75" x14ac:dyDescent="0.25">
      <c r="A54" s="35" t="s">
        <v>15</v>
      </c>
      <c r="B54" s="35"/>
      <c r="C54" s="35"/>
      <c r="D54" s="35"/>
      <c r="E54" s="35"/>
      <c r="F54" s="35"/>
      <c r="G54" s="35"/>
      <c r="H54" s="35"/>
      <c r="I54" s="35"/>
    </row>
    <row r="55" spans="1:11" ht="15.75" x14ac:dyDescent="0.25">
      <c r="A55" s="4"/>
    </row>
    <row r="56" spans="1:11" ht="15.75" x14ac:dyDescent="0.25">
      <c r="A56" s="37" t="s">
        <v>70</v>
      </c>
      <c r="B56" s="37"/>
      <c r="C56" s="37"/>
      <c r="D56" s="37"/>
      <c r="E56" s="37"/>
      <c r="F56" s="37"/>
      <c r="G56" s="37"/>
      <c r="H56" s="37"/>
      <c r="I56" s="37"/>
    </row>
    <row r="57" spans="1:11" ht="81.75" customHeight="1" x14ac:dyDescent="0.25">
      <c r="A57" s="5" t="s">
        <v>16</v>
      </c>
    </row>
    <row r="58" spans="1:11" ht="15.75" x14ac:dyDescent="0.25">
      <c r="A58" s="35" t="s">
        <v>17</v>
      </c>
      <c r="B58" s="35"/>
      <c r="C58" s="35"/>
      <c r="D58" s="35"/>
      <c r="E58" s="35"/>
      <c r="F58" s="35"/>
      <c r="G58" s="35"/>
      <c r="H58" s="35"/>
      <c r="I58" s="35"/>
    </row>
    <row r="59" spans="1:11" ht="15.75" x14ac:dyDescent="0.25">
      <c r="A59" s="35" t="s">
        <v>18</v>
      </c>
      <c r="B59" s="35"/>
      <c r="C59" s="35"/>
      <c r="D59" s="35"/>
      <c r="E59" s="35"/>
      <c r="F59" s="35"/>
      <c r="G59" s="35"/>
      <c r="H59" s="35"/>
      <c r="I59" s="35"/>
    </row>
    <row r="60" spans="1:11" ht="15.75" x14ac:dyDescent="0.25">
      <c r="A60" s="4"/>
    </row>
    <row r="61" spans="1:11" ht="15.75" x14ac:dyDescent="0.25">
      <c r="A61" s="35" t="s">
        <v>19</v>
      </c>
      <c r="B61" s="35"/>
      <c r="C61" s="35"/>
      <c r="D61" s="35"/>
      <c r="E61" s="35"/>
      <c r="F61" s="35"/>
      <c r="G61" s="35"/>
      <c r="H61" s="35"/>
      <c r="I61" s="35"/>
    </row>
    <row r="62" spans="1:11" ht="15.75" x14ac:dyDescent="0.25">
      <c r="A62" s="28"/>
      <c r="B62" s="28"/>
      <c r="C62" s="28"/>
      <c r="D62" s="28"/>
      <c r="E62" s="28"/>
      <c r="F62" s="28"/>
      <c r="G62" s="28"/>
      <c r="H62" s="28"/>
      <c r="I62" s="28"/>
    </row>
    <row r="63" spans="1:11" ht="15.75" x14ac:dyDescent="0.25">
      <c r="A63" s="28" t="s">
        <v>73</v>
      </c>
      <c r="B63" s="28"/>
      <c r="C63" s="28"/>
      <c r="D63" s="28"/>
      <c r="E63" s="28"/>
      <c r="F63" s="28"/>
      <c r="G63" s="28"/>
      <c r="H63" s="28"/>
      <c r="I63" s="28"/>
    </row>
    <row r="64" spans="1:11" ht="15.75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1" ht="15.75" x14ac:dyDescent="0.25">
      <c r="A65" s="3"/>
    </row>
    <row r="66" spans="1:1" ht="15.75" x14ac:dyDescent="0.25">
      <c r="A66" s="3" t="s">
        <v>20</v>
      </c>
    </row>
    <row r="67" spans="1:1" ht="15.75" x14ac:dyDescent="0.25">
      <c r="A67" s="3" t="s">
        <v>21</v>
      </c>
    </row>
    <row r="68" spans="1:1" ht="15.75" x14ac:dyDescent="0.25">
      <c r="A68" s="3"/>
    </row>
    <row r="69" spans="1:1" ht="15.75" x14ac:dyDescent="0.25">
      <c r="A69" s="3" t="s">
        <v>71</v>
      </c>
    </row>
    <row r="70" spans="1:1" ht="15.75" x14ac:dyDescent="0.25">
      <c r="A70" s="3"/>
    </row>
    <row r="71" spans="1:1" ht="15.75" x14ac:dyDescent="0.25">
      <c r="A71" s="3"/>
    </row>
    <row r="72" spans="1:1" ht="15.75" x14ac:dyDescent="0.25">
      <c r="A72" s="3" t="s">
        <v>22</v>
      </c>
    </row>
    <row r="73" spans="1:1" ht="15.75" x14ac:dyDescent="0.25">
      <c r="A73" s="3" t="s">
        <v>21</v>
      </c>
    </row>
    <row r="74" spans="1:1" ht="15.75" x14ac:dyDescent="0.25">
      <c r="A74" s="3"/>
    </row>
    <row r="75" spans="1:1" ht="15.75" x14ac:dyDescent="0.25">
      <c r="A75" s="3" t="s">
        <v>72</v>
      </c>
    </row>
    <row r="76" spans="1:1" x14ac:dyDescent="0.25">
      <c r="A76" s="7"/>
    </row>
  </sheetData>
  <mergeCells count="18">
    <mergeCell ref="A61:I61"/>
    <mergeCell ref="A53:I53"/>
    <mergeCell ref="A54:I54"/>
    <mergeCell ref="A56:I56"/>
    <mergeCell ref="A58:I58"/>
    <mergeCell ref="A59:I59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2021-08-10T12:59:27Z</cp:lastPrinted>
  <dcterms:created xsi:type="dcterms:W3CDTF">2021-01-27T10:48:44Z</dcterms:created>
  <dcterms:modified xsi:type="dcterms:W3CDTF">2021-08-21T11:29:20Z</dcterms:modified>
</cp:coreProperties>
</file>