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новые проекты\"/>
    </mc:Choice>
  </mc:AlternateContent>
  <xr:revisionPtr revIDLastSave="0" documentId="13_ncr:1_{4F63009D-6790-4D1B-937D-8CBA7BF735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I64" i="1" s="1"/>
  <c r="F65" i="1"/>
  <c r="I65" i="1" s="1"/>
  <c r="F63" i="1"/>
  <c r="I63" i="1" s="1"/>
  <c r="F62" i="1"/>
  <c r="I62" i="1" s="1"/>
  <c r="I32" i="1"/>
  <c r="F59" i="1"/>
  <c r="I59" i="1" s="1"/>
  <c r="F58" i="1"/>
  <c r="F54" i="1"/>
  <c r="I54" i="1" s="1"/>
  <c r="F53" i="1"/>
  <c r="I53" i="1" s="1"/>
  <c r="F51" i="1"/>
  <c r="I51" i="1" s="1"/>
  <c r="F50" i="1"/>
  <c r="I50" i="1" s="1"/>
  <c r="F47" i="1"/>
  <c r="I47" i="1" s="1"/>
  <c r="F46" i="1"/>
  <c r="I46" i="1" s="1"/>
  <c r="F43" i="1"/>
  <c r="I43" i="1" s="1"/>
  <c r="F42" i="1"/>
  <c r="I42" i="1" s="1"/>
  <c r="F38" i="1"/>
  <c r="I38" i="1" s="1"/>
  <c r="F37" i="1"/>
  <c r="F33" i="1"/>
  <c r="I33" i="1" s="1"/>
  <c r="F31" i="1"/>
  <c r="I31" i="1" s="1"/>
  <c r="F30" i="1"/>
  <c r="I30" i="1" s="1"/>
  <c r="F29" i="1"/>
  <c r="I29" i="1" s="1"/>
  <c r="F25" i="1"/>
  <c r="I25" i="1" s="1"/>
  <c r="F24" i="1"/>
  <c r="I24" i="1" s="1"/>
  <c r="F23" i="1"/>
  <c r="I23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7" i="1"/>
  <c r="I27" i="1" s="1"/>
  <c r="F12" i="1"/>
  <c r="I12" i="1" s="1"/>
  <c r="F61" i="1" l="1"/>
  <c r="F60" i="1" s="1"/>
  <c r="F57" i="1"/>
  <c r="F56" i="1" s="1"/>
  <c r="F36" i="1"/>
  <c r="F35" i="1" s="1"/>
  <c r="I35" i="1" s="1"/>
  <c r="F49" i="1"/>
  <c r="F48" i="1" s="1"/>
  <c r="F22" i="1"/>
  <c r="F52" i="1"/>
  <c r="I52" i="1" s="1"/>
  <c r="F28" i="1"/>
  <c r="F11" i="1"/>
  <c r="F26" i="1"/>
  <c r="I26" i="1" s="1"/>
  <c r="F41" i="1"/>
  <c r="F40" i="1" s="1"/>
  <c r="F45" i="1"/>
  <c r="I48" i="1"/>
  <c r="I57" i="1"/>
  <c r="I37" i="1"/>
  <c r="I58" i="1"/>
  <c r="I28" i="1"/>
  <c r="F10" i="1" l="1"/>
  <c r="I61" i="1"/>
  <c r="F44" i="1"/>
  <c r="F39" i="1" s="1"/>
  <c r="F34" i="1" s="1"/>
  <c r="I45" i="1"/>
  <c r="I36" i="1"/>
  <c r="I49" i="1"/>
  <c r="I41" i="1"/>
  <c r="I11" i="1"/>
  <c r="I22" i="1" l="1"/>
  <c r="F66" i="1"/>
  <c r="I60" i="1"/>
  <c r="I56" i="1"/>
  <c r="I10" i="1"/>
  <c r="I39" i="1" l="1"/>
  <c r="I34" i="1"/>
  <c r="I66" i="1"/>
</calcChain>
</file>

<file path=xl/sharedStrings.xml><?xml version="1.0" encoding="utf-8"?>
<sst xmlns="http://schemas.openxmlformats.org/spreadsheetml/2006/main" count="120" uniqueCount="81">
  <si>
    <t xml:space="preserve">Смета расходов по реализации социального проекта </t>
  </si>
  <si>
    <t>№</t>
  </si>
  <si>
    <t>Статьи расходов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</si>
  <si>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</si>
  <si>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</si>
  <si>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</si>
  <si>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</si>
  <si>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</si>
  <si>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</si>
  <si>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</si>
  <si>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</si>
  <si>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</si>
  <si>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</si>
  <si>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</si>
  <si>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</si>
  <si>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</si>
  <si>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</si>
  <si>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</si>
  <si>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</si>
  <si>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</si>
  <si>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 xml:space="preserve">Менеджер проектного офиса по государственному 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</si>
  <si>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</si>
  <si>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</si>
  <si>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</si>
  <si>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</si>
  <si>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</si>
  <si>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</si>
  <si>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</si>
  <si>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</si>
  <si>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</si>
  <si>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</si>
  <si>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Приложение № 2 
к Договору о предоставлении гранта 
от «26» июля 2021 года №41</t>
  </si>
  <si>
    <t>Грантополучатель: ОЮЛ "Казахстанская Ассоциация Даму"</t>
  </si>
  <si>
    <t>Тема гранта: Проведение комплекса мероприятий по формированию коррупционного сознания у молодежи</t>
  </si>
  <si>
    <t>Сумма гранта: 19 608 000</t>
  </si>
  <si>
    <t>Руководитель проекта</t>
  </si>
  <si>
    <t>Координатор</t>
  </si>
  <si>
    <t>Бухгалтер</t>
  </si>
  <si>
    <t>Специалист по связям с общественностью/юрист</t>
  </si>
  <si>
    <t>мес</t>
  </si>
  <si>
    <t>Ед.изм.</t>
  </si>
  <si>
    <t>Канцелярские товары</t>
  </si>
  <si>
    <t>Заправка картриджей</t>
  </si>
  <si>
    <t>Краски для цветного принтера</t>
  </si>
  <si>
    <t>Безлимитный интернет</t>
  </si>
  <si>
    <t>шт</t>
  </si>
  <si>
    <t>усл</t>
  </si>
  <si>
    <t>Услуги на таргетированную рекламу</t>
  </si>
  <si>
    <t>Услуги по публикации материалов  в электронных,   печатных СМИ</t>
  </si>
  <si>
    <t>Услуги полиграфические (дизайн и печать дипломов)</t>
  </si>
  <si>
    <t>Расходы по оплате работ и услуг, оказываемых юридическими и физическими лицами в Республиканском конкурсе эссе, в том числе:</t>
  </si>
  <si>
    <t>Республиканский конкурс рисунков</t>
  </si>
  <si>
    <t>Республиканский конкурс эссе</t>
  </si>
  <si>
    <t>Республиканский конкурс видеороликов</t>
  </si>
  <si>
    <t>Услуги по разработке сценария, видеосъемке и монтажу социальной рекламы</t>
  </si>
  <si>
    <t>И.о. Председателя Правления _________________ / Абенова Б.М</t>
  </si>
  <si>
    <t>______________  Киикбаев Ж. А.</t>
  </si>
  <si>
    <t>______________ Аленова А.М.</t>
  </si>
  <si>
    <t xml:space="preserve"> Руководитель организации _________________ Битебаева А.А.</t>
  </si>
  <si>
    <t>Мероприятие 1. Организация и проведение региональных и республиканских мастер-классов, дискуссионных площадок и встреч с участием представителей Агентства Республики Казахстан по противодействию коррупции, проекта «AdaldyqAlany», общественных советов, экспертного сообщества и отраслевое НПО</t>
  </si>
  <si>
    <t>Мероприятие 3. Создание социальной рекламы и видеороликов на основе   коррупционных правонарушениях</t>
  </si>
  <si>
    <t>Мероприятие 4. Взаимодействие с проектным офисом AdaldyqAlany, МИОР по формированию направлений деятельности с молодежью в сфере противодействия коррупции</t>
  </si>
  <si>
    <t>Мероприятие 5. Расходы на вовлечение лидеров молодежи, известных общественных деятелей и медийных личностей в работу по формированию антикоррупционного сознания у молодежи</t>
  </si>
  <si>
    <t xml:space="preserve">Мероприятие 6. Содействие реализации прав граждан и организаций на доступ к информации о фактах коррупции и коррупциогенных факторах, а также на их свободное освещение в средствах массовой информации </t>
  </si>
  <si>
    <t xml:space="preserve">Мероприятие 2. Формирование у молодежи общего представление о сущности коррупции, ее формах, особенностях проявления в различных сферах жизни общества, причинах и социально опасных и вредных последствиях этого явления </t>
  </si>
  <si>
    <t xml:space="preserve">Услуги smm-специалиста на весь период проекта </t>
  </si>
  <si>
    <t>Услуги по разработке сценария анонсного ролика (не менее 20 секуенд, качество FullHD), видеосъемке и монтажу  отчетного видеоролика (не более 1 минуты качество FullHD)</t>
  </si>
  <si>
    <t xml:space="preserve">Расходы на оплату аренды за помещения (15 кв.х 13 333 тг.) </t>
  </si>
  <si>
    <t>Ноутбук (в комплекте ноутбук, мышь, антивирус, офисные программы) Lenova</t>
  </si>
  <si>
    <t>Принтер HP</t>
  </si>
  <si>
    <t xml:space="preserve">Фотоаппарат Canon </t>
  </si>
  <si>
    <t xml:space="preserve">Объектив Canon </t>
  </si>
  <si>
    <t xml:space="preserve">Видеокамера Canon </t>
  </si>
  <si>
    <t>Услуги по приобретению подарочных сертификатов сети магазинов "Мечта" (номинация «креативный рисунок» - 50 000 тенге; 1 место - 200 000 тенге, 2 место - 150 000 тенге, 3 место - 100 000 тенге)</t>
  </si>
  <si>
    <t>Услуги по приобретению подарочных сертификатов сети магазинов "Мечта" (номинация «творческое мышление» - 50 000 тенге; 1 место - 200 000 тенге, 2 место - 150 000 тенге, 3 место - 100 000 тенге)</t>
  </si>
  <si>
    <t>Услуги по приобретению подарочных сертификатов (номинация «лучшая операторская работа» - 50 000 тенге; 1 место - 200 000 тенге, 2 место - 150 000 тенге, 3 место - 100 000 тенге)</t>
  </si>
  <si>
    <t>Услуги по разработке сценария, видеосъемке и монтажу  видеороликов о коррупционные правонарушения</t>
  </si>
  <si>
    <t xml:space="preserve">Услуги по оплате гонорара медийным личностям  </t>
  </si>
  <si>
    <t>Услуги по разработке сценариев, видеосъемке и монтажу видеоинтервью (вкл.световое, звуковое обоорудование)  (не более 7 ммнут, FullHD)</t>
  </si>
  <si>
    <r>
      <t xml:space="preserve">Услуги спикера, лектора (17 мероприятии х (100 000 тенге х 2 человека) 200 000 </t>
    </r>
    <r>
      <rPr>
        <sz val="12"/>
        <rFont val="Times New Roman"/>
        <family val="1"/>
        <charset val="204"/>
      </rPr>
      <t>тенге, длительность лекции и дискуссионных площадок  х  не менее 135 минут</t>
    </r>
  </si>
  <si>
    <r>
      <rPr>
        <sz val="12"/>
        <rFont val="Times New Roman"/>
        <family val="1"/>
        <charset val="204"/>
      </rPr>
      <t xml:space="preserve">Услуги модератора по проведению дискуссионных площадок  и мастер классов </t>
    </r>
    <r>
      <rPr>
        <sz val="12"/>
        <color theme="1"/>
        <rFont val="Times New Roman"/>
        <family val="1"/>
        <charset val="204"/>
      </rPr>
      <t xml:space="preserve"> (17 мероприятии х 50 000 тенге)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</si>
</sst>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topLeftCell="A67" zoomScale="71" zoomScaleNormal="71" workbookViewId="0">
      <selection activeCell="B47" sqref="B47"/>
    </sheetView>
  </sheetViews>
  <sheetFormatPr defaultRowHeight="15.75" x14ac:dyDescent="0.25"/>
  <cols>
    <col min="1" max="1" width="5.85546875" style="7" customWidth="1"/>
    <col min="2" max="2" width="41.85546875" style="6" customWidth="1"/>
    <col min="3" max="3" width="6.28515625" style="7" customWidth="1"/>
    <col min="4" max="4" width="8" style="7" customWidth="1"/>
    <col min="5" max="5" width="13.140625" style="8" customWidth="1"/>
    <col min="6" max="6" width="14.140625" style="9" customWidth="1"/>
    <col min="7" max="7" width="12.85546875" style="9" customWidth="1"/>
    <col min="8" max="8" width="13.85546875" style="9" customWidth="1"/>
    <col min="9" max="9" width="13.28515625" style="9" customWidth="1"/>
  </cols>
  <sheetData>
    <row r="1" spans="1:9" ht="53.2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1"/>
    </row>
    <row r="3" spans="1:9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2"/>
    </row>
    <row r="5" spans="1:9" s="11" customFormat="1" ht="18.75" x14ac:dyDescent="0.3">
      <c r="A5" s="35" t="s">
        <v>32</v>
      </c>
      <c r="B5" s="35"/>
      <c r="C5" s="35"/>
      <c r="D5" s="35"/>
      <c r="E5" s="35"/>
      <c r="F5" s="35"/>
      <c r="G5" s="35"/>
      <c r="H5" s="35"/>
      <c r="I5" s="35"/>
    </row>
    <row r="6" spans="1:9" s="11" customFormat="1" ht="18.75" x14ac:dyDescent="0.3">
      <c r="A6" s="35" t="s">
        <v>33</v>
      </c>
      <c r="B6" s="35"/>
      <c r="C6" s="35"/>
      <c r="D6" s="35"/>
      <c r="E6" s="35"/>
      <c r="F6" s="35"/>
      <c r="G6" s="35"/>
      <c r="H6" s="35"/>
      <c r="I6" s="35"/>
    </row>
    <row r="7" spans="1:9" s="11" customFormat="1" ht="18.75" x14ac:dyDescent="0.3">
      <c r="A7" s="36" t="s">
        <v>34</v>
      </c>
      <c r="B7" s="36"/>
      <c r="C7" s="36"/>
      <c r="D7" s="36"/>
      <c r="E7" s="36"/>
      <c r="F7" s="36"/>
      <c r="G7" s="36"/>
      <c r="H7" s="36"/>
      <c r="I7" s="36"/>
    </row>
    <row r="8" spans="1:9" ht="31.5" customHeight="1" x14ac:dyDescent="0.25">
      <c r="A8" s="31" t="s">
        <v>1</v>
      </c>
      <c r="B8" s="31" t="s">
        <v>2</v>
      </c>
      <c r="C8" s="31" t="s">
        <v>40</v>
      </c>
      <c r="D8" s="31" t="s">
        <v>3</v>
      </c>
      <c r="E8" s="32" t="s">
        <v>4</v>
      </c>
      <c r="F8" s="32" t="s">
        <v>5</v>
      </c>
      <c r="G8" s="32" t="s">
        <v>6</v>
      </c>
      <c r="H8" s="32"/>
      <c r="I8" s="32"/>
    </row>
    <row r="9" spans="1:9" ht="93.75" x14ac:dyDescent="0.25">
      <c r="A9" s="31"/>
      <c r="B9" s="31"/>
      <c r="C9" s="31"/>
      <c r="D9" s="31"/>
      <c r="E9" s="32"/>
      <c r="F9" s="32"/>
      <c r="G9" s="26" t="s">
        <v>7</v>
      </c>
      <c r="H9" s="26" t="s">
        <v>8</v>
      </c>
      <c r="I9" s="26" t="s">
        <v>9</v>
      </c>
    </row>
    <row r="10" spans="1:9" s="12" customFormat="1" x14ac:dyDescent="0.25">
      <c r="A10" s="15">
        <v>1</v>
      </c>
      <c r="B10" s="16" t="s">
        <v>30</v>
      </c>
      <c r="C10" s="17"/>
      <c r="D10" s="17"/>
      <c r="E10" s="18"/>
      <c r="F10" s="19">
        <f>F11+F16+F17+F18+F19+F20+F21+F22+F26</f>
        <v>4660000</v>
      </c>
      <c r="G10" s="18">
        <v>0</v>
      </c>
      <c r="H10" s="18">
        <v>0</v>
      </c>
      <c r="I10" s="19">
        <f>F10</f>
        <v>4660000</v>
      </c>
    </row>
    <row r="11" spans="1:9" x14ac:dyDescent="0.25">
      <c r="A11" s="17"/>
      <c r="B11" s="17" t="s">
        <v>21</v>
      </c>
      <c r="C11" s="17"/>
      <c r="D11" s="17"/>
      <c r="E11" s="18"/>
      <c r="F11" s="18">
        <f>F12+F13+F14+F15</f>
        <v>3200000</v>
      </c>
      <c r="G11" s="18">
        <v>0</v>
      </c>
      <c r="H11" s="18">
        <v>0</v>
      </c>
      <c r="I11" s="18">
        <f>F11</f>
        <v>3200000</v>
      </c>
    </row>
    <row r="12" spans="1:9" x14ac:dyDescent="0.25">
      <c r="A12" s="17"/>
      <c r="B12" s="17" t="s">
        <v>35</v>
      </c>
      <c r="C12" s="17" t="s">
        <v>39</v>
      </c>
      <c r="D12" s="17">
        <v>4</v>
      </c>
      <c r="E12" s="18">
        <v>300000</v>
      </c>
      <c r="F12" s="18">
        <f>E12*D12</f>
        <v>1200000</v>
      </c>
      <c r="G12" s="18">
        <v>0</v>
      </c>
      <c r="H12" s="18">
        <v>0</v>
      </c>
      <c r="I12" s="18">
        <f>F12</f>
        <v>1200000</v>
      </c>
    </row>
    <row r="13" spans="1:9" x14ac:dyDescent="0.25">
      <c r="A13" s="17"/>
      <c r="B13" s="17" t="s">
        <v>36</v>
      </c>
      <c r="C13" s="17" t="s">
        <v>39</v>
      </c>
      <c r="D13" s="17">
        <v>4</v>
      </c>
      <c r="E13" s="18">
        <v>200000</v>
      </c>
      <c r="F13" s="18">
        <f t="shared" ref="F13:F43" si="0">E13*D13</f>
        <v>800000</v>
      </c>
      <c r="G13" s="18">
        <v>0</v>
      </c>
      <c r="H13" s="18">
        <v>0</v>
      </c>
      <c r="I13" s="18">
        <f t="shared" ref="I13:I15" si="1">F13</f>
        <v>800000</v>
      </c>
    </row>
    <row r="14" spans="1:9" ht="31.5" x14ac:dyDescent="0.25">
      <c r="A14" s="17"/>
      <c r="B14" s="17" t="s">
        <v>38</v>
      </c>
      <c r="C14" s="17" t="s">
        <v>39</v>
      </c>
      <c r="D14" s="17">
        <v>4</v>
      </c>
      <c r="E14" s="18">
        <v>150000</v>
      </c>
      <c r="F14" s="18">
        <f t="shared" si="0"/>
        <v>600000</v>
      </c>
      <c r="G14" s="18">
        <v>0</v>
      </c>
      <c r="H14" s="18">
        <v>0</v>
      </c>
      <c r="I14" s="18">
        <f t="shared" si="1"/>
        <v>600000</v>
      </c>
    </row>
    <row r="15" spans="1:9" x14ac:dyDescent="0.25">
      <c r="A15" s="17"/>
      <c r="B15" s="17" t="s">
        <v>37</v>
      </c>
      <c r="C15" s="17" t="s">
        <v>39</v>
      </c>
      <c r="D15" s="17">
        <v>4</v>
      </c>
      <c r="E15" s="18">
        <v>150000</v>
      </c>
      <c r="F15" s="18">
        <f t="shared" si="0"/>
        <v>600000</v>
      </c>
      <c r="G15" s="18">
        <v>0</v>
      </c>
      <c r="H15" s="18">
        <v>0</v>
      </c>
      <c r="I15" s="18">
        <f t="shared" si="1"/>
        <v>600000</v>
      </c>
    </row>
    <row r="16" spans="1:9" ht="31.5" x14ac:dyDescent="0.25">
      <c r="A16" s="17"/>
      <c r="B16" s="17" t="s">
        <v>22</v>
      </c>
      <c r="C16" s="17" t="s">
        <v>39</v>
      </c>
      <c r="D16" s="17">
        <v>4</v>
      </c>
      <c r="E16" s="18">
        <v>68000</v>
      </c>
      <c r="F16" s="18">
        <f t="shared" si="0"/>
        <v>272000</v>
      </c>
      <c r="G16" s="18">
        <v>0</v>
      </c>
      <c r="H16" s="18">
        <v>0</v>
      </c>
      <c r="I16" s="18">
        <f>F16</f>
        <v>272000</v>
      </c>
    </row>
    <row r="17" spans="1:9" ht="31.5" x14ac:dyDescent="0.25">
      <c r="A17" s="17"/>
      <c r="B17" s="17" t="s">
        <v>23</v>
      </c>
      <c r="C17" s="17" t="s">
        <v>39</v>
      </c>
      <c r="D17" s="17">
        <v>4</v>
      </c>
      <c r="E17" s="18">
        <v>16000</v>
      </c>
      <c r="F17" s="18">
        <f t="shared" si="0"/>
        <v>64000</v>
      </c>
      <c r="G17" s="18">
        <v>0</v>
      </c>
      <c r="H17" s="18">
        <v>0</v>
      </c>
      <c r="I17" s="18">
        <f t="shared" ref="I17:I22" si="2">F17</f>
        <v>64000</v>
      </c>
    </row>
    <row r="18" spans="1:9" x14ac:dyDescent="0.25">
      <c r="A18" s="17"/>
      <c r="B18" s="17" t="s">
        <v>24</v>
      </c>
      <c r="C18" s="17" t="s">
        <v>39</v>
      </c>
      <c r="D18" s="17">
        <v>4</v>
      </c>
      <c r="E18" s="18">
        <v>10000</v>
      </c>
      <c r="F18" s="18">
        <f t="shared" si="0"/>
        <v>40000</v>
      </c>
      <c r="G18" s="18">
        <v>0</v>
      </c>
      <c r="H18" s="18">
        <v>0</v>
      </c>
      <c r="I18" s="18">
        <f t="shared" si="2"/>
        <v>40000</v>
      </c>
    </row>
    <row r="19" spans="1:9" x14ac:dyDescent="0.25">
      <c r="A19" s="17"/>
      <c r="B19" s="17" t="s">
        <v>25</v>
      </c>
      <c r="C19" s="17" t="s">
        <v>39</v>
      </c>
      <c r="D19" s="17">
        <v>4</v>
      </c>
      <c r="E19" s="18">
        <v>10000</v>
      </c>
      <c r="F19" s="18">
        <f t="shared" si="0"/>
        <v>40000</v>
      </c>
      <c r="G19" s="18">
        <v>0</v>
      </c>
      <c r="H19" s="18">
        <v>0</v>
      </c>
      <c r="I19" s="18">
        <f t="shared" si="2"/>
        <v>40000</v>
      </c>
    </row>
    <row r="20" spans="1:9" ht="31.5" x14ac:dyDescent="0.25">
      <c r="A20" s="17"/>
      <c r="B20" s="17" t="s">
        <v>26</v>
      </c>
      <c r="C20" s="17" t="s">
        <v>39</v>
      </c>
      <c r="D20" s="17">
        <v>4</v>
      </c>
      <c r="E20" s="18">
        <v>15000</v>
      </c>
      <c r="F20" s="18">
        <f t="shared" si="0"/>
        <v>60000</v>
      </c>
      <c r="G20" s="18">
        <v>0</v>
      </c>
      <c r="H20" s="18">
        <v>0</v>
      </c>
      <c r="I20" s="18">
        <f t="shared" si="2"/>
        <v>60000</v>
      </c>
    </row>
    <row r="21" spans="1:9" s="27" customFormat="1" ht="31.5" x14ac:dyDescent="0.25">
      <c r="A21" s="17"/>
      <c r="B21" s="17" t="s">
        <v>67</v>
      </c>
      <c r="C21" s="17" t="s">
        <v>39</v>
      </c>
      <c r="D21" s="17">
        <v>4</v>
      </c>
      <c r="E21" s="18">
        <v>200000</v>
      </c>
      <c r="F21" s="18">
        <f t="shared" si="0"/>
        <v>800000</v>
      </c>
      <c r="G21" s="18">
        <v>0</v>
      </c>
      <c r="H21" s="18">
        <v>0</v>
      </c>
      <c r="I21" s="18">
        <f t="shared" si="2"/>
        <v>800000</v>
      </c>
    </row>
    <row r="22" spans="1:9" ht="63" x14ac:dyDescent="0.25">
      <c r="A22" s="17"/>
      <c r="B22" s="17" t="s">
        <v>27</v>
      </c>
      <c r="C22" s="17"/>
      <c r="D22" s="17"/>
      <c r="E22" s="18"/>
      <c r="F22" s="18">
        <f>F23+F24+F25</f>
        <v>160000</v>
      </c>
      <c r="G22" s="18">
        <v>0</v>
      </c>
      <c r="H22" s="18">
        <v>0</v>
      </c>
      <c r="I22" s="18">
        <f t="shared" si="2"/>
        <v>160000</v>
      </c>
    </row>
    <row r="23" spans="1:9" x14ac:dyDescent="0.25">
      <c r="A23" s="17"/>
      <c r="B23" s="17" t="s">
        <v>41</v>
      </c>
      <c r="C23" s="17" t="s">
        <v>39</v>
      </c>
      <c r="D23" s="17">
        <v>4</v>
      </c>
      <c r="E23" s="18">
        <v>15000</v>
      </c>
      <c r="F23" s="18">
        <f t="shared" si="0"/>
        <v>60000</v>
      </c>
      <c r="G23" s="18">
        <v>0</v>
      </c>
      <c r="H23" s="18">
        <v>0</v>
      </c>
      <c r="I23" s="18">
        <f>F23</f>
        <v>60000</v>
      </c>
    </row>
    <row r="24" spans="1:9" x14ac:dyDescent="0.25">
      <c r="A24" s="17"/>
      <c r="B24" s="17" t="s">
        <v>42</v>
      </c>
      <c r="C24" s="17" t="s">
        <v>39</v>
      </c>
      <c r="D24" s="17">
        <v>4</v>
      </c>
      <c r="E24" s="18">
        <v>10000</v>
      </c>
      <c r="F24" s="18">
        <f t="shared" si="0"/>
        <v>40000</v>
      </c>
      <c r="G24" s="18">
        <v>0</v>
      </c>
      <c r="H24" s="18">
        <v>0</v>
      </c>
      <c r="I24" s="18">
        <f t="shared" ref="I24:I25" si="3">F24</f>
        <v>40000</v>
      </c>
    </row>
    <row r="25" spans="1:9" x14ac:dyDescent="0.25">
      <c r="A25" s="17"/>
      <c r="B25" s="17" t="s">
        <v>43</v>
      </c>
      <c r="C25" s="17" t="s">
        <v>39</v>
      </c>
      <c r="D25" s="17">
        <v>4</v>
      </c>
      <c r="E25" s="18">
        <v>15000</v>
      </c>
      <c r="F25" s="18">
        <f t="shared" si="0"/>
        <v>60000</v>
      </c>
      <c r="G25" s="18">
        <v>0</v>
      </c>
      <c r="H25" s="18">
        <v>0</v>
      </c>
      <c r="I25" s="18">
        <f t="shared" si="3"/>
        <v>60000</v>
      </c>
    </row>
    <row r="26" spans="1:9" x14ac:dyDescent="0.25">
      <c r="A26" s="17"/>
      <c r="B26" s="17" t="s">
        <v>28</v>
      </c>
      <c r="C26" s="17"/>
      <c r="D26" s="17"/>
      <c r="E26" s="18"/>
      <c r="F26" s="18">
        <f>F27</f>
        <v>24000</v>
      </c>
      <c r="G26" s="18">
        <v>0</v>
      </c>
      <c r="H26" s="18">
        <v>0</v>
      </c>
      <c r="I26" s="18">
        <f>F26</f>
        <v>24000</v>
      </c>
    </row>
    <row r="27" spans="1:9" x14ac:dyDescent="0.25">
      <c r="A27" s="17"/>
      <c r="B27" s="17" t="s">
        <v>44</v>
      </c>
      <c r="C27" s="17" t="s">
        <v>39</v>
      </c>
      <c r="D27" s="17">
        <v>4</v>
      </c>
      <c r="E27" s="18">
        <v>6000</v>
      </c>
      <c r="F27" s="18">
        <f t="shared" si="0"/>
        <v>24000</v>
      </c>
      <c r="G27" s="18">
        <v>0</v>
      </c>
      <c r="H27" s="18">
        <v>0</v>
      </c>
      <c r="I27" s="18">
        <f>F27</f>
        <v>24000</v>
      </c>
    </row>
    <row r="28" spans="1:9" ht="31.5" x14ac:dyDescent="0.25">
      <c r="A28" s="15">
        <v>2</v>
      </c>
      <c r="B28" s="16" t="s">
        <v>10</v>
      </c>
      <c r="C28" s="17"/>
      <c r="D28" s="17"/>
      <c r="E28" s="18"/>
      <c r="F28" s="19">
        <f>F29+F30+F31+F33+F32</f>
        <v>1920000</v>
      </c>
      <c r="G28" s="18">
        <v>0</v>
      </c>
      <c r="H28" s="18">
        <v>0</v>
      </c>
      <c r="I28" s="19">
        <f>F28</f>
        <v>1920000</v>
      </c>
    </row>
    <row r="29" spans="1:9" s="27" customFormat="1" ht="31.5" x14ac:dyDescent="0.25">
      <c r="A29" s="15"/>
      <c r="B29" s="17" t="s">
        <v>68</v>
      </c>
      <c r="C29" s="17" t="s">
        <v>45</v>
      </c>
      <c r="D29" s="17">
        <v>2</v>
      </c>
      <c r="E29" s="18">
        <v>350000</v>
      </c>
      <c r="F29" s="18">
        <f t="shared" si="0"/>
        <v>700000</v>
      </c>
      <c r="G29" s="18">
        <v>0</v>
      </c>
      <c r="H29" s="18">
        <v>0</v>
      </c>
      <c r="I29" s="18">
        <f>F29</f>
        <v>700000</v>
      </c>
    </row>
    <row r="30" spans="1:9" s="27" customFormat="1" x14ac:dyDescent="0.25">
      <c r="A30" s="15"/>
      <c r="B30" s="17" t="s">
        <v>69</v>
      </c>
      <c r="C30" s="17" t="s">
        <v>45</v>
      </c>
      <c r="D30" s="17">
        <v>2</v>
      </c>
      <c r="E30" s="18">
        <v>60000</v>
      </c>
      <c r="F30" s="18">
        <f t="shared" si="0"/>
        <v>120000</v>
      </c>
      <c r="G30" s="18">
        <v>0</v>
      </c>
      <c r="H30" s="18">
        <v>0</v>
      </c>
      <c r="I30" s="18">
        <f t="shared" ref="I30:I33" si="4">F30</f>
        <v>120000</v>
      </c>
    </row>
    <row r="31" spans="1:9" s="27" customFormat="1" x14ac:dyDescent="0.25">
      <c r="A31" s="15"/>
      <c r="B31" s="17" t="s">
        <v>70</v>
      </c>
      <c r="C31" s="17" t="s">
        <v>45</v>
      </c>
      <c r="D31" s="17">
        <v>1</v>
      </c>
      <c r="E31" s="18">
        <v>150000</v>
      </c>
      <c r="F31" s="18">
        <f t="shared" si="0"/>
        <v>150000</v>
      </c>
      <c r="G31" s="18">
        <v>0</v>
      </c>
      <c r="H31" s="18">
        <v>0</v>
      </c>
      <c r="I31" s="18">
        <f t="shared" si="4"/>
        <v>150000</v>
      </c>
    </row>
    <row r="32" spans="1:9" s="27" customFormat="1" x14ac:dyDescent="0.25">
      <c r="A32" s="15"/>
      <c r="B32" s="17" t="s">
        <v>71</v>
      </c>
      <c r="C32" s="17" t="s">
        <v>45</v>
      </c>
      <c r="D32" s="17">
        <v>1</v>
      </c>
      <c r="E32" s="18">
        <v>350000</v>
      </c>
      <c r="F32" s="18">
        <v>300000</v>
      </c>
      <c r="G32" s="18">
        <v>0</v>
      </c>
      <c r="H32" s="18">
        <v>0</v>
      </c>
      <c r="I32" s="18">
        <f t="shared" si="4"/>
        <v>300000</v>
      </c>
    </row>
    <row r="33" spans="1:9" s="27" customFormat="1" x14ac:dyDescent="0.25">
      <c r="A33" s="15"/>
      <c r="B33" s="17" t="s">
        <v>72</v>
      </c>
      <c r="C33" s="17" t="s">
        <v>45</v>
      </c>
      <c r="D33" s="17">
        <v>1</v>
      </c>
      <c r="E33" s="18">
        <v>650000</v>
      </c>
      <c r="F33" s="18">
        <f t="shared" si="0"/>
        <v>650000</v>
      </c>
      <c r="G33" s="18">
        <v>0</v>
      </c>
      <c r="H33" s="18">
        <v>0</v>
      </c>
      <c r="I33" s="18">
        <f t="shared" si="4"/>
        <v>650000</v>
      </c>
    </row>
    <row r="34" spans="1:9" x14ac:dyDescent="0.25">
      <c r="A34" s="15">
        <v>3</v>
      </c>
      <c r="B34" s="16" t="s">
        <v>11</v>
      </c>
      <c r="C34" s="17"/>
      <c r="D34" s="17"/>
      <c r="E34" s="18"/>
      <c r="F34" s="19">
        <f>F35+F39+F52+F55+F56+F60</f>
        <v>13028000</v>
      </c>
      <c r="G34" s="18">
        <v>0</v>
      </c>
      <c r="H34" s="18">
        <v>0</v>
      </c>
      <c r="I34" s="19">
        <f t="shared" ref="I34:I38" si="5">F34</f>
        <v>13028000</v>
      </c>
    </row>
    <row r="35" spans="1:9" ht="157.5" x14ac:dyDescent="0.25">
      <c r="A35" s="17"/>
      <c r="B35" s="16" t="s">
        <v>59</v>
      </c>
      <c r="C35" s="17"/>
      <c r="D35" s="17"/>
      <c r="E35" s="18"/>
      <c r="F35" s="19">
        <f>F36</f>
        <v>4250000</v>
      </c>
      <c r="G35" s="18">
        <v>0</v>
      </c>
      <c r="H35" s="18">
        <v>0</v>
      </c>
      <c r="I35" s="19">
        <f t="shared" si="5"/>
        <v>4250000</v>
      </c>
    </row>
    <row r="36" spans="1:9" ht="47.25" x14ac:dyDescent="0.25">
      <c r="A36" s="18"/>
      <c r="B36" s="18" t="s">
        <v>29</v>
      </c>
      <c r="C36" s="18"/>
      <c r="D36" s="18"/>
      <c r="E36" s="18"/>
      <c r="F36" s="18">
        <f>F37+F38</f>
        <v>4250000</v>
      </c>
      <c r="G36" s="18">
        <v>0</v>
      </c>
      <c r="H36" s="18">
        <v>0</v>
      </c>
      <c r="I36" s="18">
        <f t="shared" si="5"/>
        <v>4250000</v>
      </c>
    </row>
    <row r="37" spans="1:9" s="25" customFormat="1" ht="78.75" x14ac:dyDescent="0.25">
      <c r="A37" s="17"/>
      <c r="B37" s="17" t="s">
        <v>79</v>
      </c>
      <c r="C37" s="17" t="s">
        <v>46</v>
      </c>
      <c r="D37" s="17">
        <v>17</v>
      </c>
      <c r="E37" s="18">
        <v>200000</v>
      </c>
      <c r="F37" s="18">
        <f>E37*D37</f>
        <v>3400000</v>
      </c>
      <c r="G37" s="18"/>
      <c r="H37" s="18">
        <v>0</v>
      </c>
      <c r="I37" s="18">
        <f t="shared" si="5"/>
        <v>3400000</v>
      </c>
    </row>
    <row r="38" spans="1:9" s="25" customFormat="1" ht="63" x14ac:dyDescent="0.25">
      <c r="A38" s="17"/>
      <c r="B38" s="17" t="s">
        <v>80</v>
      </c>
      <c r="C38" s="17" t="s">
        <v>46</v>
      </c>
      <c r="D38" s="17">
        <v>17</v>
      </c>
      <c r="E38" s="18">
        <v>50000</v>
      </c>
      <c r="F38" s="18">
        <f>E38*D38</f>
        <v>850000</v>
      </c>
      <c r="G38" s="18">
        <v>0</v>
      </c>
      <c r="H38" s="18">
        <v>0</v>
      </c>
      <c r="I38" s="18">
        <f t="shared" si="5"/>
        <v>850000</v>
      </c>
    </row>
    <row r="39" spans="1:9" ht="110.25" x14ac:dyDescent="0.25">
      <c r="A39" s="17"/>
      <c r="B39" s="16" t="s">
        <v>64</v>
      </c>
      <c r="C39" s="16"/>
      <c r="D39" s="16"/>
      <c r="E39" s="19"/>
      <c r="F39" s="19">
        <f>F40+F44+F48</f>
        <v>1800000</v>
      </c>
      <c r="G39" s="18">
        <v>0</v>
      </c>
      <c r="H39" s="18">
        <v>0</v>
      </c>
      <c r="I39" s="19">
        <f>F39</f>
        <v>1800000</v>
      </c>
    </row>
    <row r="40" spans="1:9" x14ac:dyDescent="0.25">
      <c r="A40" s="17"/>
      <c r="B40" s="16" t="s">
        <v>51</v>
      </c>
      <c r="C40" s="16"/>
      <c r="D40" s="16"/>
      <c r="E40" s="19"/>
      <c r="F40" s="19">
        <f>F41</f>
        <v>600000</v>
      </c>
      <c r="G40" s="18"/>
      <c r="H40" s="18"/>
      <c r="I40" s="19"/>
    </row>
    <row r="41" spans="1:9" ht="47.25" x14ac:dyDescent="0.25">
      <c r="A41" s="17"/>
      <c r="B41" s="18" t="s">
        <v>29</v>
      </c>
      <c r="C41" s="16"/>
      <c r="D41" s="16"/>
      <c r="E41" s="19"/>
      <c r="F41" s="18">
        <f>F42+F43</f>
        <v>600000</v>
      </c>
      <c r="G41" s="18">
        <v>0</v>
      </c>
      <c r="H41" s="18">
        <v>0</v>
      </c>
      <c r="I41" s="18">
        <f>F41</f>
        <v>600000</v>
      </c>
    </row>
    <row r="42" spans="1:9" ht="94.5" x14ac:dyDescent="0.25">
      <c r="A42" s="17"/>
      <c r="B42" s="17" t="s">
        <v>73</v>
      </c>
      <c r="C42" s="17" t="s">
        <v>46</v>
      </c>
      <c r="D42" s="17">
        <v>1</v>
      </c>
      <c r="E42" s="18">
        <v>500000</v>
      </c>
      <c r="F42" s="18">
        <f t="shared" ref="F42" si="6">E42*D42</f>
        <v>500000</v>
      </c>
      <c r="G42" s="18">
        <v>0</v>
      </c>
      <c r="H42" s="18">
        <v>0</v>
      </c>
      <c r="I42" s="18">
        <f t="shared" ref="I42:I43" si="7">F42</f>
        <v>500000</v>
      </c>
    </row>
    <row r="43" spans="1:9" s="27" customFormat="1" ht="78.75" x14ac:dyDescent="0.25">
      <c r="A43" s="17"/>
      <c r="B43" s="17" t="s">
        <v>66</v>
      </c>
      <c r="C43" s="17" t="s">
        <v>46</v>
      </c>
      <c r="D43" s="17">
        <v>1</v>
      </c>
      <c r="E43" s="18">
        <v>100000</v>
      </c>
      <c r="F43" s="18">
        <f t="shared" si="0"/>
        <v>100000</v>
      </c>
      <c r="G43" s="18">
        <v>0</v>
      </c>
      <c r="H43" s="18">
        <v>0</v>
      </c>
      <c r="I43" s="18">
        <f t="shared" si="7"/>
        <v>100000</v>
      </c>
    </row>
    <row r="44" spans="1:9" x14ac:dyDescent="0.25">
      <c r="A44" s="17"/>
      <c r="B44" s="16" t="s">
        <v>52</v>
      </c>
      <c r="C44" s="16"/>
      <c r="D44" s="16"/>
      <c r="E44" s="19"/>
      <c r="F44" s="19">
        <f>F45</f>
        <v>600000</v>
      </c>
      <c r="G44" s="18"/>
      <c r="H44" s="18"/>
      <c r="I44" s="19"/>
    </row>
    <row r="45" spans="1:9" ht="78.75" x14ac:dyDescent="0.25">
      <c r="A45" s="17"/>
      <c r="B45" s="18" t="s">
        <v>50</v>
      </c>
      <c r="C45" s="18"/>
      <c r="D45" s="18"/>
      <c r="E45" s="18"/>
      <c r="F45" s="18">
        <f>F46+F47</f>
        <v>600000</v>
      </c>
      <c r="G45" s="18">
        <v>0</v>
      </c>
      <c r="H45" s="18">
        <v>0</v>
      </c>
      <c r="I45" s="18">
        <f>F45</f>
        <v>600000</v>
      </c>
    </row>
    <row r="46" spans="1:9" ht="94.5" x14ac:dyDescent="0.25">
      <c r="A46" s="17"/>
      <c r="B46" s="17" t="s">
        <v>74</v>
      </c>
      <c r="C46" s="17" t="s">
        <v>46</v>
      </c>
      <c r="D46" s="17">
        <v>1</v>
      </c>
      <c r="E46" s="18">
        <v>500000</v>
      </c>
      <c r="F46" s="18">
        <f t="shared" ref="F46:F47" si="8">E46*D46</f>
        <v>500000</v>
      </c>
      <c r="G46" s="18">
        <v>0</v>
      </c>
      <c r="H46" s="18">
        <v>0</v>
      </c>
      <c r="I46" s="18">
        <f t="shared" ref="I46:I48" si="9">F46</f>
        <v>500000</v>
      </c>
    </row>
    <row r="47" spans="1:9" s="27" customFormat="1" ht="78.75" x14ac:dyDescent="0.25">
      <c r="A47" s="17"/>
      <c r="B47" s="17" t="s">
        <v>66</v>
      </c>
      <c r="C47" s="17" t="s">
        <v>46</v>
      </c>
      <c r="D47" s="17">
        <v>1</v>
      </c>
      <c r="E47" s="18">
        <v>100000</v>
      </c>
      <c r="F47" s="18">
        <f t="shared" si="8"/>
        <v>100000</v>
      </c>
      <c r="G47" s="18">
        <v>0</v>
      </c>
      <c r="H47" s="18">
        <v>0</v>
      </c>
      <c r="I47" s="18">
        <f t="shared" si="9"/>
        <v>100000</v>
      </c>
    </row>
    <row r="48" spans="1:9" ht="31.5" x14ac:dyDescent="0.25">
      <c r="A48" s="17"/>
      <c r="B48" s="16" t="s">
        <v>53</v>
      </c>
      <c r="C48" s="16"/>
      <c r="D48" s="16"/>
      <c r="E48" s="19"/>
      <c r="F48" s="19">
        <f>F49</f>
        <v>600000</v>
      </c>
      <c r="G48" s="18"/>
      <c r="H48" s="18"/>
      <c r="I48" s="19">
        <f t="shared" si="9"/>
        <v>600000</v>
      </c>
    </row>
    <row r="49" spans="1:9" ht="78.75" x14ac:dyDescent="0.25">
      <c r="A49" s="17"/>
      <c r="B49" s="18" t="s">
        <v>50</v>
      </c>
      <c r="C49" s="18"/>
      <c r="D49" s="18"/>
      <c r="E49" s="18"/>
      <c r="F49" s="18">
        <f>F50+F51</f>
        <v>600000</v>
      </c>
      <c r="G49" s="18">
        <v>0</v>
      </c>
      <c r="H49" s="18">
        <v>0</v>
      </c>
      <c r="I49" s="18">
        <f>F49</f>
        <v>600000</v>
      </c>
    </row>
    <row r="50" spans="1:9" ht="78.75" x14ac:dyDescent="0.25">
      <c r="A50" s="17"/>
      <c r="B50" s="17" t="s">
        <v>75</v>
      </c>
      <c r="C50" s="17" t="s">
        <v>46</v>
      </c>
      <c r="D50" s="17">
        <v>1</v>
      </c>
      <c r="E50" s="18">
        <v>500000</v>
      </c>
      <c r="F50" s="18">
        <f t="shared" ref="F50:F51" si="10">E50*D50</f>
        <v>500000</v>
      </c>
      <c r="G50" s="18">
        <v>0</v>
      </c>
      <c r="H50" s="18">
        <v>0</v>
      </c>
      <c r="I50" s="18">
        <f t="shared" ref="I50:I51" si="11">F50</f>
        <v>500000</v>
      </c>
    </row>
    <row r="51" spans="1:9" s="27" customFormat="1" ht="78.75" x14ac:dyDescent="0.25">
      <c r="A51" s="17"/>
      <c r="B51" s="17" t="s">
        <v>66</v>
      </c>
      <c r="C51" s="17" t="s">
        <v>46</v>
      </c>
      <c r="D51" s="17">
        <v>1</v>
      </c>
      <c r="E51" s="18">
        <v>100000</v>
      </c>
      <c r="F51" s="18">
        <f t="shared" si="10"/>
        <v>100000</v>
      </c>
      <c r="G51" s="18">
        <v>0</v>
      </c>
      <c r="H51" s="18">
        <v>0</v>
      </c>
      <c r="I51" s="18">
        <f t="shared" si="11"/>
        <v>100000</v>
      </c>
    </row>
    <row r="52" spans="1:9" ht="47.25" x14ac:dyDescent="0.25">
      <c r="A52" s="17"/>
      <c r="B52" s="16" t="s">
        <v>60</v>
      </c>
      <c r="C52" s="16"/>
      <c r="D52" s="16"/>
      <c r="E52" s="19"/>
      <c r="F52" s="19">
        <f>F53+F54</f>
        <v>1650000</v>
      </c>
      <c r="G52" s="18">
        <v>0</v>
      </c>
      <c r="H52" s="18">
        <v>0</v>
      </c>
      <c r="I52" s="19">
        <f>F52</f>
        <v>1650000</v>
      </c>
    </row>
    <row r="53" spans="1:9" s="27" customFormat="1" ht="47.25" x14ac:dyDescent="0.25">
      <c r="A53" s="17"/>
      <c r="B53" s="20" t="s">
        <v>54</v>
      </c>
      <c r="C53" s="17" t="s">
        <v>46</v>
      </c>
      <c r="D53" s="17">
        <v>2</v>
      </c>
      <c r="E53" s="18">
        <v>300000</v>
      </c>
      <c r="F53" s="18">
        <f>E53*D53</f>
        <v>600000</v>
      </c>
      <c r="G53" s="18"/>
      <c r="H53" s="18">
        <v>0</v>
      </c>
      <c r="I53" s="18">
        <f t="shared" ref="I53:I54" si="12">F53</f>
        <v>600000</v>
      </c>
    </row>
    <row r="54" spans="1:9" s="27" customFormat="1" ht="47.25" x14ac:dyDescent="0.25">
      <c r="A54" s="17"/>
      <c r="B54" s="20" t="s">
        <v>76</v>
      </c>
      <c r="C54" s="17" t="s">
        <v>46</v>
      </c>
      <c r="D54" s="17">
        <v>3</v>
      </c>
      <c r="E54" s="18">
        <v>350000</v>
      </c>
      <c r="F54" s="18">
        <f>E54*D54</f>
        <v>1050000</v>
      </c>
      <c r="G54" s="18">
        <v>0</v>
      </c>
      <c r="H54" s="18">
        <v>0</v>
      </c>
      <c r="I54" s="18">
        <f t="shared" si="12"/>
        <v>1050000</v>
      </c>
    </row>
    <row r="55" spans="1:9" ht="94.5" x14ac:dyDescent="0.25">
      <c r="A55" s="17"/>
      <c r="B55" s="21" t="s">
        <v>61</v>
      </c>
      <c r="C55" s="17"/>
      <c r="D55" s="17"/>
      <c r="E55" s="18"/>
      <c r="F55" s="19"/>
      <c r="G55" s="18">
        <v>0</v>
      </c>
      <c r="H55" s="18">
        <v>0</v>
      </c>
      <c r="I55" s="19"/>
    </row>
    <row r="56" spans="1:9" ht="94.5" x14ac:dyDescent="0.25">
      <c r="A56" s="17"/>
      <c r="B56" s="21" t="s">
        <v>62</v>
      </c>
      <c r="C56" s="17"/>
      <c r="D56" s="17"/>
      <c r="E56" s="18"/>
      <c r="F56" s="19">
        <f>F57</f>
        <v>2100000</v>
      </c>
      <c r="G56" s="18">
        <v>0</v>
      </c>
      <c r="H56" s="18">
        <v>0</v>
      </c>
      <c r="I56" s="18">
        <f>F56</f>
        <v>2100000</v>
      </c>
    </row>
    <row r="57" spans="1:9" ht="47.25" x14ac:dyDescent="0.25">
      <c r="A57" s="17"/>
      <c r="B57" s="20" t="s">
        <v>29</v>
      </c>
      <c r="C57" s="17"/>
      <c r="D57" s="17"/>
      <c r="E57" s="18"/>
      <c r="F57" s="18">
        <f>F58+F59</f>
        <v>2100000</v>
      </c>
      <c r="G57" s="18">
        <v>0</v>
      </c>
      <c r="H57" s="18">
        <v>0</v>
      </c>
      <c r="I57" s="18">
        <f>F57</f>
        <v>2100000</v>
      </c>
    </row>
    <row r="58" spans="1:9" ht="63" x14ac:dyDescent="0.25">
      <c r="A58" s="17"/>
      <c r="B58" s="20" t="s">
        <v>78</v>
      </c>
      <c r="C58" s="17" t="s">
        <v>46</v>
      </c>
      <c r="D58" s="17">
        <v>5</v>
      </c>
      <c r="E58" s="18">
        <v>300000</v>
      </c>
      <c r="F58" s="18">
        <f>E58*D58</f>
        <v>1500000</v>
      </c>
      <c r="G58" s="18">
        <v>0</v>
      </c>
      <c r="H58" s="18">
        <v>0</v>
      </c>
      <c r="I58" s="18">
        <f t="shared" ref="I58:I59" si="13">F58</f>
        <v>1500000</v>
      </c>
    </row>
    <row r="59" spans="1:9" ht="31.5" x14ac:dyDescent="0.25">
      <c r="A59" s="17"/>
      <c r="B59" s="20" t="s">
        <v>77</v>
      </c>
      <c r="C59" s="17" t="s">
        <v>46</v>
      </c>
      <c r="D59" s="17">
        <v>5</v>
      </c>
      <c r="E59" s="18">
        <v>120000</v>
      </c>
      <c r="F59" s="18">
        <f>E59*D59</f>
        <v>600000</v>
      </c>
      <c r="G59" s="18">
        <v>0</v>
      </c>
      <c r="H59" s="18">
        <v>0</v>
      </c>
      <c r="I59" s="18">
        <f t="shared" si="13"/>
        <v>600000</v>
      </c>
    </row>
    <row r="60" spans="1:9" ht="110.25" x14ac:dyDescent="0.25">
      <c r="A60" s="17"/>
      <c r="B60" s="21" t="s">
        <v>63</v>
      </c>
      <c r="C60" s="17"/>
      <c r="D60" s="17"/>
      <c r="E60" s="18"/>
      <c r="F60" s="19">
        <f>F61</f>
        <v>3228000</v>
      </c>
      <c r="G60" s="18">
        <v>0</v>
      </c>
      <c r="H60" s="18">
        <v>0</v>
      </c>
      <c r="I60" s="18">
        <f>F60</f>
        <v>3228000</v>
      </c>
    </row>
    <row r="61" spans="1:9" ht="47.25" x14ac:dyDescent="0.25">
      <c r="A61" s="17"/>
      <c r="B61" s="20" t="s">
        <v>29</v>
      </c>
      <c r="C61" s="17"/>
      <c r="D61" s="17"/>
      <c r="E61" s="18"/>
      <c r="F61" s="18">
        <f>F62+F63+F64+F65</f>
        <v>3228000</v>
      </c>
      <c r="G61" s="18">
        <v>0</v>
      </c>
      <c r="H61" s="18">
        <v>0</v>
      </c>
      <c r="I61" s="18">
        <f>F61</f>
        <v>3228000</v>
      </c>
    </row>
    <row r="62" spans="1:9" ht="31.5" x14ac:dyDescent="0.25">
      <c r="A62" s="17"/>
      <c r="B62" s="20" t="s">
        <v>65</v>
      </c>
      <c r="C62" s="17" t="s">
        <v>46</v>
      </c>
      <c r="D62" s="17">
        <v>4</v>
      </c>
      <c r="E62" s="18">
        <v>200000</v>
      </c>
      <c r="F62" s="18">
        <f>E62*D62</f>
        <v>800000</v>
      </c>
      <c r="G62" s="18">
        <v>0</v>
      </c>
      <c r="H62" s="18">
        <v>0</v>
      </c>
      <c r="I62" s="18">
        <f t="shared" ref="I62:I65" si="14">F62</f>
        <v>800000</v>
      </c>
    </row>
    <row r="63" spans="1:9" ht="31.5" x14ac:dyDescent="0.25">
      <c r="A63" s="17"/>
      <c r="B63" s="20" t="s">
        <v>49</v>
      </c>
      <c r="C63" s="17" t="s">
        <v>46</v>
      </c>
      <c r="D63" s="17">
        <v>1</v>
      </c>
      <c r="E63" s="18">
        <v>66000</v>
      </c>
      <c r="F63" s="18">
        <f>E63*D63</f>
        <v>66000</v>
      </c>
      <c r="G63" s="18">
        <v>0</v>
      </c>
      <c r="H63" s="18">
        <v>0</v>
      </c>
      <c r="I63" s="18">
        <f t="shared" si="14"/>
        <v>66000</v>
      </c>
    </row>
    <row r="64" spans="1:9" x14ac:dyDescent="0.25">
      <c r="A64" s="17"/>
      <c r="B64" s="20" t="s">
        <v>47</v>
      </c>
      <c r="C64" s="17" t="s">
        <v>46</v>
      </c>
      <c r="D64" s="17">
        <v>4</v>
      </c>
      <c r="E64" s="18">
        <v>250000</v>
      </c>
      <c r="F64" s="18">
        <f t="shared" ref="F64:F65" si="15">E64*D64</f>
        <v>1000000</v>
      </c>
      <c r="G64" s="18">
        <v>0</v>
      </c>
      <c r="H64" s="18">
        <v>0</v>
      </c>
      <c r="I64" s="18">
        <f t="shared" si="14"/>
        <v>1000000</v>
      </c>
    </row>
    <row r="65" spans="1:9" ht="31.5" x14ac:dyDescent="0.25">
      <c r="A65" s="17"/>
      <c r="B65" s="20" t="s">
        <v>48</v>
      </c>
      <c r="C65" s="17" t="s">
        <v>46</v>
      </c>
      <c r="D65" s="22">
        <v>1</v>
      </c>
      <c r="E65" s="23">
        <v>1362000</v>
      </c>
      <c r="F65" s="24">
        <f t="shared" si="15"/>
        <v>1362000</v>
      </c>
      <c r="G65" s="18">
        <v>0</v>
      </c>
      <c r="H65" s="18">
        <v>0</v>
      </c>
      <c r="I65" s="18">
        <f t="shared" si="14"/>
        <v>1362000</v>
      </c>
    </row>
    <row r="66" spans="1:9" x14ac:dyDescent="0.25">
      <c r="A66" s="16"/>
      <c r="B66" s="16" t="s">
        <v>12</v>
      </c>
      <c r="C66" s="16"/>
      <c r="D66" s="16"/>
      <c r="E66" s="19"/>
      <c r="F66" s="19">
        <f>F10+F28+F34</f>
        <v>19608000</v>
      </c>
      <c r="G66" s="19">
        <v>0</v>
      </c>
      <c r="H66" s="19">
        <v>0</v>
      </c>
      <c r="I66" s="19">
        <f>F66</f>
        <v>19608000</v>
      </c>
    </row>
    <row r="67" spans="1:9" x14ac:dyDescent="0.25">
      <c r="A67" s="29">
        <v>0</v>
      </c>
      <c r="B67" s="29"/>
      <c r="C67" s="29"/>
      <c r="D67" s="29"/>
      <c r="E67" s="29"/>
      <c r="F67" s="29"/>
      <c r="G67" s="29"/>
      <c r="H67" s="29"/>
      <c r="I67" s="29"/>
    </row>
    <row r="68" spans="1:9" x14ac:dyDescent="0.25">
      <c r="A68" s="28" t="s">
        <v>13</v>
      </c>
      <c r="B68" s="28"/>
      <c r="C68" s="28"/>
      <c r="D68" s="28"/>
      <c r="E68" s="28"/>
      <c r="F68" s="28"/>
      <c r="G68" s="28"/>
      <c r="H68" s="28"/>
      <c r="I68" s="28"/>
    </row>
    <row r="69" spans="1:9" x14ac:dyDescent="0.25">
      <c r="A69" s="4"/>
    </row>
    <row r="70" spans="1:9" s="13" customFormat="1" x14ac:dyDescent="0.25">
      <c r="A70" s="30" t="s">
        <v>58</v>
      </c>
      <c r="B70" s="30"/>
      <c r="C70" s="30"/>
      <c r="D70" s="30"/>
      <c r="E70" s="30"/>
      <c r="F70" s="30"/>
      <c r="G70" s="30"/>
      <c r="H70" s="30"/>
      <c r="I70" s="30"/>
    </row>
    <row r="71" spans="1:9" s="13" customFormat="1" ht="81.75" customHeight="1" x14ac:dyDescent="0.25">
      <c r="A71" s="5" t="s">
        <v>14</v>
      </c>
    </row>
    <row r="72" spans="1:9" s="13" customFormat="1" x14ac:dyDescent="0.25">
      <c r="A72" s="28" t="s">
        <v>15</v>
      </c>
      <c r="B72" s="28"/>
      <c r="C72" s="28"/>
      <c r="D72" s="28"/>
      <c r="E72" s="28"/>
      <c r="F72" s="28"/>
      <c r="G72" s="28"/>
      <c r="H72" s="28"/>
      <c r="I72" s="28"/>
    </row>
    <row r="73" spans="1:9" s="13" customFormat="1" x14ac:dyDescent="0.25">
      <c r="A73" s="28" t="s">
        <v>16</v>
      </c>
      <c r="B73" s="28"/>
      <c r="C73" s="28"/>
      <c r="D73" s="28"/>
      <c r="E73" s="28"/>
      <c r="F73" s="28"/>
      <c r="G73" s="28"/>
      <c r="H73" s="28"/>
      <c r="I73" s="28"/>
    </row>
    <row r="74" spans="1:9" s="13" customFormat="1" x14ac:dyDescent="0.25">
      <c r="A74" s="4"/>
    </row>
    <row r="75" spans="1:9" s="13" customFormat="1" x14ac:dyDescent="0.25">
      <c r="A75" s="28" t="s">
        <v>17</v>
      </c>
      <c r="B75" s="28"/>
      <c r="C75" s="28"/>
      <c r="D75" s="28"/>
      <c r="E75" s="28"/>
      <c r="F75" s="28"/>
      <c r="G75" s="28"/>
      <c r="H75" s="28"/>
      <c r="I75" s="28"/>
    </row>
    <row r="76" spans="1:9" s="13" customFormat="1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3" customFormat="1" x14ac:dyDescent="0.25">
      <c r="A77" s="10" t="s">
        <v>55</v>
      </c>
      <c r="B77" s="10"/>
      <c r="C77" s="10"/>
      <c r="D77" s="10"/>
      <c r="E77" s="10"/>
      <c r="F77" s="10"/>
      <c r="G77" s="10"/>
      <c r="H77" s="10"/>
      <c r="I77" s="10"/>
    </row>
    <row r="78" spans="1:9" s="13" customFormat="1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s="13" customFormat="1" x14ac:dyDescent="0.25">
      <c r="A79" s="3"/>
    </row>
    <row r="80" spans="1:9" s="13" customFormat="1" x14ac:dyDescent="0.25">
      <c r="A80" s="3" t="s">
        <v>18</v>
      </c>
    </row>
    <row r="81" spans="1:1" s="13" customFormat="1" x14ac:dyDescent="0.25">
      <c r="A81" s="3" t="s">
        <v>19</v>
      </c>
    </row>
    <row r="82" spans="1:1" s="13" customFormat="1" x14ac:dyDescent="0.25">
      <c r="A82" s="3"/>
    </row>
    <row r="83" spans="1:1" s="13" customFormat="1" x14ac:dyDescent="0.25">
      <c r="A83" s="3" t="s">
        <v>56</v>
      </c>
    </row>
    <row r="84" spans="1:1" s="13" customFormat="1" x14ac:dyDescent="0.25">
      <c r="A84" s="3"/>
    </row>
    <row r="85" spans="1:1" s="13" customFormat="1" x14ac:dyDescent="0.25">
      <c r="A85" s="3"/>
    </row>
    <row r="86" spans="1:1" s="13" customFormat="1" x14ac:dyDescent="0.25">
      <c r="A86" s="3" t="s">
        <v>20</v>
      </c>
    </row>
    <row r="87" spans="1:1" s="13" customFormat="1" x14ac:dyDescent="0.25">
      <c r="A87" s="3" t="s">
        <v>19</v>
      </c>
    </row>
    <row r="88" spans="1:1" s="13" customFormat="1" x14ac:dyDescent="0.25">
      <c r="A88" s="3"/>
    </row>
    <row r="89" spans="1:1" s="13" customFormat="1" x14ac:dyDescent="0.25">
      <c r="A89" s="3" t="s">
        <v>57</v>
      </c>
    </row>
    <row r="90" spans="1:1" s="13" customFormat="1" ht="15" x14ac:dyDescent="0.25">
      <c r="A90" s="14"/>
    </row>
  </sheetData>
  <mergeCells count="18"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  <mergeCell ref="A75:I75"/>
    <mergeCell ref="A67:I67"/>
    <mergeCell ref="A68:I68"/>
    <mergeCell ref="A70:I70"/>
    <mergeCell ref="A72:I72"/>
    <mergeCell ref="A73:I73"/>
  </mergeCells>
  <pageMargins left="0.70866141732283472" right="0.23622047244094491" top="0.35433070866141736" bottom="0.23622047244094491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2021-08-12T09:31:01Z</cp:lastPrinted>
  <dcterms:created xsi:type="dcterms:W3CDTF">2021-01-27T10:48:44Z</dcterms:created>
  <dcterms:modified xsi:type="dcterms:W3CDTF">2021-08-12T10:00:30Z</dcterms:modified>
</cp:coreProperties>
</file>