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katova Dana\Desktop\Деталка и Смета\Жамбыл обл ЖҰҚ\окончательный\"/>
    </mc:Choice>
  </mc:AlternateContent>
  <bookViews>
    <workbookView xWindow="0" yWindow="0" windowWidth="20460" windowHeight="7380"/>
  </bookViews>
  <sheets>
    <sheet name="Лист1" sheetId="1" r:id="rId1"/>
  </sheets>
  <calcPr calcId="152511"/>
  <extLst>
    <ext uri="GoogleSheetsCustomDataVersion1">
      <go:sheetsCustomData xmlns:go="http://customooxmlschemas.google.com/" r:id="rId5" roundtripDataSignature="AMtx7mh+QsvmzdjASiS9qewep/I/AEhQjw=="/>
    </ext>
  </extLst>
</workbook>
</file>

<file path=xl/calcChain.xml><?xml version="1.0" encoding="utf-8"?>
<calcChain xmlns="http://schemas.openxmlformats.org/spreadsheetml/2006/main">
  <c r="F66" i="1" l="1"/>
  <c r="I66" i="1" s="1"/>
  <c r="F65" i="1"/>
  <c r="I65" i="1" s="1"/>
  <c r="F64" i="1"/>
  <c r="F63" i="1" s="1"/>
  <c r="I63" i="1" s="1"/>
  <c r="F62" i="1"/>
  <c r="I62" i="1" s="1"/>
  <c r="F61" i="1"/>
  <c r="I61" i="1" s="1"/>
  <c r="F58" i="1"/>
  <c r="F57" i="1" s="1"/>
  <c r="I57" i="1" s="1"/>
  <c r="F56" i="1"/>
  <c r="I56" i="1" s="1"/>
  <c r="F55" i="1"/>
  <c r="I55" i="1" s="1"/>
  <c r="F54" i="1"/>
  <c r="I54" i="1" s="1"/>
  <c r="F51" i="1"/>
  <c r="I51" i="1" s="1"/>
  <c r="F50" i="1"/>
  <c r="I50" i="1" s="1"/>
  <c r="F48" i="1"/>
  <c r="F47" i="1" s="1"/>
  <c r="F46" i="1" s="1"/>
  <c r="I46" i="1" s="1"/>
  <c r="F45" i="1"/>
  <c r="I45" i="1" s="1"/>
  <c r="F44" i="1"/>
  <c r="I44" i="1" s="1"/>
  <c r="F43" i="1"/>
  <c r="I43" i="1" s="1"/>
  <c r="I42" i="1" s="1"/>
  <c r="F40" i="1"/>
  <c r="F39" i="1" s="1"/>
  <c r="F37" i="1"/>
  <c r="I37" i="1" s="1"/>
  <c r="F33" i="1"/>
  <c r="I33" i="1" s="1"/>
  <c r="F32" i="1"/>
  <c r="I32" i="1" s="1"/>
  <c r="F31" i="1"/>
  <c r="F27" i="1"/>
  <c r="F26" i="1" s="1"/>
  <c r="F24" i="1"/>
  <c r="I24" i="1" s="1"/>
  <c r="I23" i="1" s="1"/>
  <c r="F21" i="1"/>
  <c r="F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 l="1"/>
  <c r="F30" i="1"/>
  <c r="F60" i="1"/>
  <c r="F59" i="1" s="1"/>
  <c r="I59" i="1" s="1"/>
  <c r="F23" i="1"/>
  <c r="F22" i="1" s="1"/>
  <c r="I22" i="1" s="1"/>
  <c r="F42" i="1"/>
  <c r="F41" i="1" s="1"/>
  <c r="I41" i="1" s="1"/>
  <c r="I26" i="1"/>
  <c r="F25" i="1"/>
  <c r="I25" i="1" s="1"/>
  <c r="F10" i="1"/>
  <c r="I20" i="1"/>
  <c r="F19" i="1"/>
  <c r="I19" i="1" s="1"/>
  <c r="I30" i="1"/>
  <c r="I29" i="1" s="1"/>
  <c r="F29" i="1"/>
  <c r="I39" i="1"/>
  <c r="F38" i="1"/>
  <c r="I38" i="1" s="1"/>
  <c r="I11" i="1"/>
  <c r="I27" i="1"/>
  <c r="I40" i="1"/>
  <c r="I48" i="1"/>
  <c r="I47" i="1" s="1"/>
  <c r="I64" i="1"/>
  <c r="F49" i="1"/>
  <c r="I49" i="1" s="1"/>
  <c r="I21" i="1"/>
  <c r="I31" i="1"/>
  <c r="I58" i="1"/>
  <c r="I60" i="1"/>
  <c r="F53" i="1"/>
  <c r="I10" i="1" l="1"/>
  <c r="I53" i="1"/>
  <c r="I52" i="1" s="1"/>
  <c r="I28" i="1" s="1"/>
  <c r="F52" i="1"/>
  <c r="F28" i="1" s="1"/>
  <c r="F67" i="1" s="1"/>
  <c r="I67" i="1" s="1"/>
</calcChain>
</file>

<file path=xl/sharedStrings.xml><?xml version="1.0" encoding="utf-8"?>
<sst xmlns="http://schemas.openxmlformats.org/spreadsheetml/2006/main" count="113" uniqueCount="79">
  <si>
    <t>«26» шілде 2021 жылғы №36 
Грант беру жөніндегі Келісімшарттың  
№ 2 Қосымшасы</t>
  </si>
  <si>
    <t xml:space="preserve">Әлеуметтік жобаны жүзеге асыру бойынша шығыстар сметасы </t>
  </si>
  <si>
    <t>Грант алушы: “Жамбыл облысы жастар ұйымдарының Қауымдастығы” заңды тұлғалар бірлестігі</t>
  </si>
  <si>
    <t>Грант тақырыбы: Ұрпақтар сабақтастығын және Қазақстан халқының дәстүрлерін танымал етуді қамтамасыз ету жөніндегі шаралар кешенін іске асыру</t>
  </si>
  <si>
    <t>Грант сомасы: 19 498 000 теңге</t>
  </si>
  <si>
    <t>№</t>
  </si>
  <si>
    <t>Шығыс бөліктері</t>
  </si>
  <si>
    <t>Өлшем бірлігі</t>
  </si>
  <si>
    <t>Саны</t>
  </si>
  <si>
    <t>Құны, теңгемен</t>
  </si>
  <si>
    <t>Барлыңғы, теңгемен</t>
  </si>
  <si>
    <t>Қаржыландыру көздері</t>
  </si>
  <si>
    <t>Өтінім беруші (бірлесіп қаржыландыру)</t>
  </si>
  <si>
    <t>Бірлесіп қаржыландырудың басқа көздері</t>
  </si>
  <si>
    <t>Грант қаражаттары</t>
  </si>
  <si>
    <t>Әкімшілендірілген шығыстар:</t>
  </si>
  <si>
    <t>Айлық еңбекақы, оның ішінде:</t>
  </si>
  <si>
    <t>Жоба жетекшісі</t>
  </si>
  <si>
    <t>айлық</t>
  </si>
  <si>
    <t>Жоба есепші</t>
  </si>
  <si>
    <t>Қоғаммен байланыс жөніндегі маман</t>
  </si>
  <si>
    <t>Әлеуметтік салық және әлеуметтік аударымлар</t>
  </si>
  <si>
    <t>Міндетті әлеуметтік медициналық сақтандыру</t>
  </si>
  <si>
    <t>Банк қызметтері</t>
  </si>
  <si>
    <t>қызмет</t>
  </si>
  <si>
    <t>Пошта қызметі</t>
  </si>
  <si>
    <t>Негізгі құралдарды қамтамасыз ету және ұстау үшін қажетті шығыс материалдары, тауарларды алу және басқа да қорлар, оның ішінде:</t>
  </si>
  <si>
    <t>Заңды және жеке тұлғалар көрсеткен жұмыстар мен қызметтерді төлеу жөніндегі шығыстар, оның ішінде:</t>
  </si>
  <si>
    <t>1С бағдарламасын жаңарту</t>
  </si>
  <si>
    <t>Басқа да шығыстар, оның ішінде:</t>
  </si>
  <si>
    <t>Кеңсе тауарлары</t>
  </si>
  <si>
    <t>Материалдық-техникалық қамтамасыз ету</t>
  </si>
  <si>
    <t>тауар</t>
  </si>
  <si>
    <t>Тікелей шығыстар:</t>
  </si>
  <si>
    <r>
      <rPr>
        <b/>
        <sz val="12"/>
        <color theme="1"/>
        <rFont val="Times New Roman"/>
      </rPr>
      <t xml:space="preserve">1 іс-шара. </t>
    </r>
    <r>
      <rPr>
        <b/>
        <i/>
        <sz val="12"/>
        <color theme="1"/>
        <rFont val="Times New Roman"/>
      </rPr>
      <t>Орта білім беру ұйымдары арасында «Ұлы дала өркениеттері» байқауын өткізу</t>
    </r>
  </si>
  <si>
    <t>Жобаның үздік қатысушыларына арналған 100 беттік журнал (портфолио) шығару (100 дана)</t>
  </si>
  <si>
    <t>дана</t>
  </si>
  <si>
    <t>SMM қызметі (кемінде 50000 жазылушысы бар екі блогерлерді тарту: әрқайсысы кемінде 6 сторис, 6 пост, инфографика жариялау, байқау туралы ақпараттық сүйемелдеу)</t>
  </si>
  <si>
    <t>Конкурстың жүлде қоры (1 орынға 1 млн теңге, 2 орынға 500 мың теңге, 3 орынға 300 мың теңге)</t>
  </si>
  <si>
    <t>бірінші орынға берілетін қаржылай жүлде қор</t>
  </si>
  <si>
    <t>екінші орынға берілетін қаржылай жүлде қор</t>
  </si>
  <si>
    <t>үшінші орынға берілетін қаржылай жүлде қор</t>
  </si>
  <si>
    <t>Мақалалар жариялау (Жоба аясында байқау жұмыстарды ақпарат агенттіктерде жарияланады)</t>
  </si>
  <si>
    <t>Серіктестер қызметі (13 облыс және Нұр-Сұлтан, Алматы, Шымкент қалалары)</t>
  </si>
  <si>
    <t>Дизайнер қызметі (Жоба аясында инфографика дайындайды)</t>
  </si>
  <si>
    <t>Журналист қызметі (Жоба аясында 6 мақала дайындайды)</t>
  </si>
  <si>
    <t>Мақалалар жариялау (ақпарат агенттіктерге дайындалған мақала жариялау)</t>
  </si>
  <si>
    <r>
      <rPr>
        <b/>
        <i/>
        <sz val="12"/>
        <color theme="1"/>
        <rFont val="Times New Roman"/>
      </rPr>
      <t>4 іс-шара. «Өзге тілдің бәрін біл, өз тілінді құрметте» атты ана тілін дамыту саласында SMM белгілі және беделді блогерлерді, ҮЕҰ тарта отырып, онлайн курсын ұйымдастыру</t>
    </r>
    <r>
      <rPr>
        <sz val="12"/>
        <color theme="1"/>
        <rFont val="Times New Roman"/>
      </rPr>
      <t xml:space="preserve">
</t>
    </r>
  </si>
  <si>
    <t>Лектор қызметі (2 адам)</t>
  </si>
  <si>
    <r>
      <rPr>
        <b/>
        <sz val="12"/>
        <color theme="1"/>
        <rFont val="Times New Roman"/>
      </rPr>
      <t xml:space="preserve">5 іс-шара. </t>
    </r>
    <r>
      <rPr>
        <b/>
        <i/>
        <sz val="12"/>
        <color theme="1"/>
        <rFont val="Times New Roman"/>
      </rPr>
      <t xml:space="preserve"> «Қасиетті домбыра» бейнетаныстырылым өткізу</t>
    </r>
  </si>
  <si>
    <t>Ұлы домбырашылар туралы бейнеролик дайындау (кемінде 60 сек. HD формат, қазақ тілінде)</t>
  </si>
  <si>
    <r>
      <rPr>
        <b/>
        <sz val="12"/>
        <color theme="1"/>
        <rFont val="Times New Roman"/>
      </rPr>
      <t xml:space="preserve">6 іс-шара. </t>
    </r>
    <r>
      <rPr>
        <b/>
        <i/>
        <sz val="12"/>
        <color theme="1"/>
        <rFont val="Times New Roman"/>
      </rPr>
      <t xml:space="preserve"> Қазақстан Республикасы Тәуелсіздігінің 30 жылдығына арналған «Жетістік тарихы» республикалық акциясын ұйымдастыру және өткізу</t>
    </r>
  </si>
  <si>
    <t>Жобаның үйлестірушілер қызметі (3 адам*4 ай*153000 теңге)</t>
  </si>
  <si>
    <t>гонорар салықпен бірге</t>
  </si>
  <si>
    <t>Журналисттер қызметі (Жоба аясында 34 мақала дайындалады)</t>
  </si>
  <si>
    <t>Мақалалар жариялау (ақпарат агенттіктерге 34 мақала жарияланады)</t>
  </si>
  <si>
    <t>Бейнеролик дайындау (кемінде 60 сек. HD формат, қазақ тілінде)</t>
  </si>
  <si>
    <r>
      <rPr>
        <b/>
        <sz val="12"/>
        <color theme="1"/>
        <rFont val="Times New Roman"/>
      </rPr>
      <t xml:space="preserve">7 іс-шара. </t>
    </r>
    <r>
      <rPr>
        <b/>
        <i/>
        <sz val="12"/>
        <color theme="1"/>
        <rFont val="Times New Roman"/>
      </rPr>
      <t xml:space="preserve"> Білім беру жүйесінде жұмыс істеу үшін: мектептерде, ОАОО-ларда, ЖОО-ларда және жастармен жұмыс істейтін басқа да ұйымдар үшін электрондық әдістемелік құралды әзірлеу және тарату</t>
    </r>
  </si>
  <si>
    <t>Медиа жоспар</t>
  </si>
  <si>
    <t>Журналист қызметі (Жоба аясында айына атқарылып жатқан жұмыстар туралы екі рет мақала дайындау)</t>
  </si>
  <si>
    <t>Мақалалар жариялау (Жоба аясында ай сайын атқарылған жұмыстарды ақпарат агенттіктерде жарияланады)</t>
  </si>
  <si>
    <t>Қорытынды:</t>
  </si>
  <si>
    <r>
      <rPr>
        <sz val="12"/>
        <color rgb="FF000000"/>
        <rFont val="Times New Roman"/>
      </rPr>
      <t xml:space="preserve">№ </t>
    </r>
    <r>
      <rPr>
        <sz val="12"/>
        <color theme="1"/>
        <rFont val="Times New Roman"/>
      </rPr>
      <t xml:space="preserve">2 Қосымшамен таныстым және келісемін: </t>
    </r>
  </si>
  <si>
    <t>Грант алушы:</t>
  </si>
  <si>
    <t>"Жамбыл облысы жастар ұйымдарының Қауымдастығы" заңды тұлғалар бірлестігі</t>
  </si>
  <si>
    <t xml:space="preserve"> Президент _________________ Дастан И.Д.</t>
  </si>
  <si>
    <t xml:space="preserve">                                                        М.П.</t>
  </si>
  <si>
    <t>«МАҚҰЛДАНДЫ»</t>
  </si>
  <si>
    <t>Грант беруші:</t>
  </si>
  <si>
    <t xml:space="preserve">«Азаматтық бастамаларды қолдау орталығы» КЕАҚ </t>
  </si>
  <si>
    <t>мемлекеттік гранттық қаржыландыру жөніндегі жобалық кеңсенің директоры</t>
  </si>
  <si>
    <r>
      <rPr>
        <b/>
        <sz val="12"/>
        <color theme="1"/>
        <rFont val="Times New Roman"/>
      </rPr>
      <t xml:space="preserve">3 іс-шара. </t>
    </r>
    <r>
      <rPr>
        <b/>
        <i/>
        <sz val="12"/>
        <color theme="1"/>
        <rFont val="Times New Roman"/>
      </rPr>
      <t>«Тіл-халық рухы» атты ана тілімізде ақпараттық ресурстар мен әлеуметтік желілерде
жариялау үшін жарияланымдар дайындау, инфографика, бейнероликтер, мақалалар, жарнама әзірлеп жариялау</t>
    </r>
  </si>
  <si>
    <t>Камера (Модель: Canon, Full HD 60p бейне форматты, CMOS матрицалы, салмағы, 399 гр)</t>
  </si>
  <si>
    <r>
      <t xml:space="preserve">2 іс-шара. </t>
    </r>
    <r>
      <rPr>
        <b/>
        <i/>
        <sz val="12"/>
        <color theme="1"/>
        <rFont val="Times New Roman"/>
      </rPr>
      <t>“Ұлы дала өркениеттері” атты жобаны серіктестермен бірлесе өткізу</t>
    </r>
  </si>
  <si>
    <t>Дизайнер қызметі (Грант берушімен келісілген әдістемелік құралдың дизайнын әзірлейді)</t>
  </si>
  <si>
    <t>Электрондық әдістемелік құралды әзірлеуші сарапшының қызметі</t>
  </si>
  <si>
    <t>Басқарма Төрағасының м.а.</t>
  </si>
  <si>
    <t>______________  Абенова Б.</t>
  </si>
  <si>
    <t>______________  Киикбаев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</si>
</sst>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Arial"/>
    </font>
    <font>
      <sz val="12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sz val="11"/>
      <name val="Arial"/>
    </font>
    <font>
      <sz val="11"/>
      <color theme="1"/>
      <name val="Calibri"/>
    </font>
    <font>
      <sz val="12"/>
      <color theme="1"/>
      <name val="Calibri"/>
    </font>
    <font>
      <sz val="12"/>
      <color theme="1"/>
      <name val="&quot;times new roman&quot;"/>
    </font>
    <font>
      <sz val="12"/>
      <color theme="1"/>
      <name val="Arial"/>
    </font>
    <font>
      <sz val="12"/>
      <color rgb="FF000000"/>
      <name val="&quot;times new roman&quot;"/>
    </font>
    <font>
      <b/>
      <sz val="12"/>
      <color theme="1"/>
      <name val="Calibri"/>
    </font>
    <font>
      <b/>
      <sz val="12"/>
      <color theme="1"/>
      <name val="&quot;times new roman&quot;"/>
    </font>
    <font>
      <sz val="11"/>
      <color theme="1"/>
      <name val="Times New Roman"/>
    </font>
    <font>
      <b/>
      <i/>
      <sz val="12"/>
      <color theme="1"/>
      <name val="Times New Roman"/>
    </font>
    <font>
      <sz val="12"/>
      <color rgb="FF000000"/>
      <name val="Times New Roman"/>
    </font>
    <font>
      <i/>
      <sz val="12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4F5F6"/>
        <bgColor rgb="FFF4F5F6"/>
      </patternFill>
    </fill>
    <fill>
      <patternFill patternType="solid">
        <fgColor theme="0"/>
        <bgColor rgb="FFF4F5F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6" xfId="0" applyFont="1" applyFill="1" applyBorder="1"/>
    <xf numFmtId="0" fontId="6" fillId="2" borderId="6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5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9" fillId="4" borderId="0" xfId="0" applyFont="1" applyFill="1"/>
    <xf numFmtId="0" fontId="3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0" fontId="12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0" fontId="13" fillId="3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4" fillId="0" borderId="7" xfId="0" applyFont="1" applyBorder="1"/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5"/>
  <sheetViews>
    <sheetView tabSelected="1" topLeftCell="A43" workbookViewId="0">
      <selection activeCell="B60" sqref="B60"/>
    </sheetView>
  </sheetViews>
  <sheetFormatPr defaultColWidth="12.625" defaultRowHeight="15" customHeight="1"/>
  <cols>
    <col min="1" max="1" width="5.125" customWidth="1"/>
    <col min="2" max="2" width="35.5" customWidth="1"/>
    <col min="3" max="3" width="16.5" customWidth="1"/>
    <col min="4" max="4" width="15.375" customWidth="1"/>
    <col min="5" max="5" width="15.75" customWidth="1"/>
    <col min="6" max="6" width="14.75" customWidth="1"/>
    <col min="7" max="7" width="15.125" customWidth="1"/>
    <col min="8" max="8" width="14.25" customWidth="1"/>
    <col min="9" max="9" width="14.375" customWidth="1"/>
    <col min="10" max="26" width="7.625" customWidth="1"/>
  </cols>
  <sheetData>
    <row r="1" spans="1:9" ht="53.25" customHeight="1">
      <c r="A1" s="44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1"/>
    </row>
    <row r="3" spans="1:9" ht="18.75">
      <c r="A3" s="45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2"/>
    </row>
    <row r="5" spans="1:9" ht="18.75">
      <c r="A5" s="46" t="s">
        <v>2</v>
      </c>
      <c r="B5" s="43"/>
      <c r="C5" s="43"/>
      <c r="D5" s="43"/>
      <c r="E5" s="43"/>
      <c r="F5" s="43"/>
      <c r="G5" s="43"/>
      <c r="H5" s="43"/>
      <c r="I5" s="43"/>
    </row>
    <row r="6" spans="1:9" ht="14.25">
      <c r="A6" s="47" t="s">
        <v>3</v>
      </c>
      <c r="B6" s="43"/>
      <c r="C6" s="43"/>
      <c r="D6" s="43"/>
      <c r="E6" s="43"/>
      <c r="F6" s="43"/>
      <c r="G6" s="43"/>
      <c r="H6" s="43"/>
      <c r="I6" s="43"/>
    </row>
    <row r="7" spans="1:9" ht="18.75">
      <c r="A7" s="46" t="s">
        <v>4</v>
      </c>
      <c r="B7" s="43"/>
      <c r="C7" s="43"/>
      <c r="D7" s="43"/>
      <c r="E7" s="43"/>
      <c r="F7" s="43"/>
      <c r="G7" s="43"/>
      <c r="H7" s="43"/>
      <c r="I7" s="43"/>
    </row>
    <row r="8" spans="1:9" ht="31.5" customHeight="1">
      <c r="A8" s="37" t="s">
        <v>5</v>
      </c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9" t="s">
        <v>11</v>
      </c>
      <c r="H8" s="40"/>
      <c r="I8" s="41"/>
    </row>
    <row r="9" spans="1:9" ht="93.75">
      <c r="A9" s="38"/>
      <c r="B9" s="38"/>
      <c r="C9" s="38"/>
      <c r="D9" s="38"/>
      <c r="E9" s="38"/>
      <c r="F9" s="38"/>
      <c r="G9" s="3" t="s">
        <v>12</v>
      </c>
      <c r="H9" s="3" t="s">
        <v>13</v>
      </c>
      <c r="I9" s="3" t="s">
        <v>14</v>
      </c>
    </row>
    <row r="10" spans="1:9" ht="15.75">
      <c r="A10" s="4">
        <v>1</v>
      </c>
      <c r="B10" s="5" t="s">
        <v>15</v>
      </c>
      <c r="C10" s="6"/>
      <c r="D10" s="7"/>
      <c r="E10" s="7"/>
      <c r="F10" s="8">
        <f>F11+F15+F16+F17+F19+F22+F18</f>
        <v>2123000</v>
      </c>
      <c r="G10" s="7"/>
      <c r="H10" s="7"/>
      <c r="I10" s="8">
        <f>F10</f>
        <v>2123000</v>
      </c>
    </row>
    <row r="11" spans="1:9" ht="15.75">
      <c r="A11" s="28"/>
      <c r="B11" s="5" t="s">
        <v>16</v>
      </c>
      <c r="C11" s="7"/>
      <c r="D11" s="7"/>
      <c r="E11" s="7"/>
      <c r="F11" s="8">
        <f>F12+F13+F14</f>
        <v>1800000</v>
      </c>
      <c r="G11" s="7"/>
      <c r="H11" s="7"/>
      <c r="I11" s="8">
        <f>I12+I13+I14</f>
        <v>1800000</v>
      </c>
    </row>
    <row r="12" spans="1:9" ht="15.75">
      <c r="A12" s="28"/>
      <c r="B12" s="20" t="s">
        <v>17</v>
      </c>
      <c r="C12" s="21" t="s">
        <v>18</v>
      </c>
      <c r="D12" s="22">
        <v>4</v>
      </c>
      <c r="E12" s="22">
        <v>200000</v>
      </c>
      <c r="F12" s="23">
        <f t="shared" ref="F12:F18" si="0">D12*E12</f>
        <v>800000</v>
      </c>
      <c r="G12" s="24"/>
      <c r="H12" s="24"/>
      <c r="I12" s="23">
        <f t="shared" ref="I12:I22" si="1">F12</f>
        <v>800000</v>
      </c>
    </row>
    <row r="13" spans="1:9" ht="15.75">
      <c r="A13" s="28"/>
      <c r="B13" s="25" t="s">
        <v>19</v>
      </c>
      <c r="C13" s="21" t="s">
        <v>18</v>
      </c>
      <c r="D13" s="22">
        <v>4</v>
      </c>
      <c r="E13" s="22">
        <v>100000</v>
      </c>
      <c r="F13" s="23">
        <f t="shared" si="0"/>
        <v>400000</v>
      </c>
      <c r="G13" s="24"/>
      <c r="H13" s="24"/>
      <c r="I13" s="23">
        <f t="shared" si="1"/>
        <v>400000</v>
      </c>
    </row>
    <row r="14" spans="1:9" ht="15.75">
      <c r="A14" s="28"/>
      <c r="B14" s="26" t="s">
        <v>20</v>
      </c>
      <c r="C14" s="21" t="s">
        <v>18</v>
      </c>
      <c r="D14" s="22">
        <v>4</v>
      </c>
      <c r="E14" s="22">
        <v>150000</v>
      </c>
      <c r="F14" s="23">
        <f t="shared" si="0"/>
        <v>600000</v>
      </c>
      <c r="G14" s="24"/>
      <c r="H14" s="24"/>
      <c r="I14" s="23">
        <f t="shared" si="1"/>
        <v>600000</v>
      </c>
    </row>
    <row r="15" spans="1:9" ht="31.5">
      <c r="A15" s="28"/>
      <c r="B15" s="27" t="s">
        <v>21</v>
      </c>
      <c r="C15" s="21" t="s">
        <v>18</v>
      </c>
      <c r="D15" s="22">
        <v>4</v>
      </c>
      <c r="E15" s="22">
        <v>37935</v>
      </c>
      <c r="F15" s="23">
        <f t="shared" si="0"/>
        <v>151740</v>
      </c>
      <c r="G15" s="24"/>
      <c r="H15" s="24"/>
      <c r="I15" s="23">
        <f t="shared" si="1"/>
        <v>151740</v>
      </c>
    </row>
    <row r="16" spans="1:9" ht="31.5">
      <c r="A16" s="28"/>
      <c r="B16" s="27" t="s">
        <v>22</v>
      </c>
      <c r="C16" s="21" t="s">
        <v>18</v>
      </c>
      <c r="D16" s="22">
        <v>4</v>
      </c>
      <c r="E16" s="22">
        <v>9000</v>
      </c>
      <c r="F16" s="23">
        <f t="shared" si="0"/>
        <v>36000</v>
      </c>
      <c r="G16" s="24"/>
      <c r="H16" s="24"/>
      <c r="I16" s="23">
        <f t="shared" si="1"/>
        <v>36000</v>
      </c>
    </row>
    <row r="17" spans="1:9" ht="15.75">
      <c r="A17" s="28"/>
      <c r="B17" s="27" t="s">
        <v>23</v>
      </c>
      <c r="C17" s="21" t="s">
        <v>24</v>
      </c>
      <c r="D17" s="22">
        <v>4</v>
      </c>
      <c r="E17" s="22">
        <v>6000</v>
      </c>
      <c r="F17" s="23">
        <f t="shared" si="0"/>
        <v>24000</v>
      </c>
      <c r="G17" s="24"/>
      <c r="H17" s="24"/>
      <c r="I17" s="23">
        <f t="shared" si="1"/>
        <v>24000</v>
      </c>
    </row>
    <row r="18" spans="1:9" ht="15.75">
      <c r="A18" s="28"/>
      <c r="B18" s="27" t="s">
        <v>25</v>
      </c>
      <c r="C18" s="21" t="s">
        <v>24</v>
      </c>
      <c r="D18" s="22">
        <v>1</v>
      </c>
      <c r="E18" s="22">
        <v>40000</v>
      </c>
      <c r="F18" s="23">
        <f t="shared" si="0"/>
        <v>40000</v>
      </c>
      <c r="G18" s="24"/>
      <c r="H18" s="24"/>
      <c r="I18" s="23">
        <f t="shared" si="1"/>
        <v>40000</v>
      </c>
    </row>
    <row r="19" spans="1:9" ht="63">
      <c r="A19" s="28"/>
      <c r="B19" s="27" t="s">
        <v>26</v>
      </c>
      <c r="C19" s="24"/>
      <c r="D19" s="24"/>
      <c r="E19" s="24"/>
      <c r="F19" s="23">
        <f t="shared" ref="F19:F20" si="2">F20</f>
        <v>22000</v>
      </c>
      <c r="G19" s="24"/>
      <c r="H19" s="24"/>
      <c r="I19" s="23">
        <f t="shared" si="1"/>
        <v>22000</v>
      </c>
    </row>
    <row r="20" spans="1:9" ht="63">
      <c r="A20" s="28"/>
      <c r="B20" s="27" t="s">
        <v>27</v>
      </c>
      <c r="C20" s="24"/>
      <c r="D20" s="24"/>
      <c r="E20" s="24"/>
      <c r="F20" s="23">
        <f t="shared" si="2"/>
        <v>22000</v>
      </c>
      <c r="G20" s="24"/>
      <c r="H20" s="24"/>
      <c r="I20" s="23">
        <f t="shared" si="1"/>
        <v>22000</v>
      </c>
    </row>
    <row r="21" spans="1:9" ht="15.75">
      <c r="A21" s="28"/>
      <c r="B21" s="28" t="s">
        <v>28</v>
      </c>
      <c r="C21" s="21" t="s">
        <v>24</v>
      </c>
      <c r="D21" s="22">
        <v>1</v>
      </c>
      <c r="E21" s="22">
        <v>22000</v>
      </c>
      <c r="F21" s="23">
        <f>D21*E21</f>
        <v>22000</v>
      </c>
      <c r="G21" s="24"/>
      <c r="H21" s="24"/>
      <c r="I21" s="23">
        <f t="shared" si="1"/>
        <v>22000</v>
      </c>
    </row>
    <row r="22" spans="1:9" ht="27.75" customHeight="1">
      <c r="A22" s="28"/>
      <c r="B22" s="27" t="s">
        <v>29</v>
      </c>
      <c r="C22" s="24"/>
      <c r="D22" s="24"/>
      <c r="E22" s="24"/>
      <c r="F22" s="23">
        <f t="shared" ref="F22:F23" si="3">F23</f>
        <v>49260</v>
      </c>
      <c r="G22" s="24"/>
      <c r="H22" s="24"/>
      <c r="I22" s="23">
        <f t="shared" si="1"/>
        <v>49260</v>
      </c>
    </row>
    <row r="23" spans="1:9" ht="15.75" customHeight="1">
      <c r="A23" s="29"/>
      <c r="B23" s="27" t="s">
        <v>27</v>
      </c>
      <c r="C23" s="24"/>
      <c r="D23" s="24"/>
      <c r="E23" s="24"/>
      <c r="F23" s="23">
        <f t="shared" si="3"/>
        <v>49260</v>
      </c>
      <c r="G23" s="24"/>
      <c r="H23" s="24"/>
      <c r="I23" s="23">
        <f>I24</f>
        <v>49260</v>
      </c>
    </row>
    <row r="24" spans="1:9" ht="15.75" customHeight="1">
      <c r="A24" s="29"/>
      <c r="B24" s="28" t="s">
        <v>30</v>
      </c>
      <c r="C24" s="21" t="s">
        <v>24</v>
      </c>
      <c r="D24" s="22">
        <v>1</v>
      </c>
      <c r="E24" s="22">
        <v>49260</v>
      </c>
      <c r="F24" s="23">
        <f>D24*E24</f>
        <v>49260</v>
      </c>
      <c r="G24" s="24"/>
      <c r="H24" s="24"/>
      <c r="I24" s="23">
        <f t="shared" ref="I24:I27" si="4">F24</f>
        <v>49260</v>
      </c>
    </row>
    <row r="25" spans="1:9" ht="35.25" customHeight="1">
      <c r="A25" s="4">
        <v>2</v>
      </c>
      <c r="B25" s="5" t="s">
        <v>31</v>
      </c>
      <c r="C25" s="7"/>
      <c r="D25" s="7"/>
      <c r="E25" s="7"/>
      <c r="F25" s="8">
        <f t="shared" ref="F25:F26" si="5">F26</f>
        <v>500000</v>
      </c>
      <c r="G25" s="7"/>
      <c r="H25" s="7"/>
      <c r="I25" s="8">
        <f t="shared" si="4"/>
        <v>500000</v>
      </c>
    </row>
    <row r="26" spans="1:9" ht="44.25" customHeight="1">
      <c r="A26" s="29"/>
      <c r="B26" s="27" t="s">
        <v>27</v>
      </c>
      <c r="C26" s="24"/>
      <c r="D26" s="24"/>
      <c r="E26" s="24"/>
      <c r="F26" s="23">
        <f t="shared" si="5"/>
        <v>500000</v>
      </c>
      <c r="G26" s="24"/>
      <c r="H26" s="24"/>
      <c r="I26" s="23">
        <f t="shared" si="4"/>
        <v>500000</v>
      </c>
    </row>
    <row r="27" spans="1:9" ht="48.75" customHeight="1">
      <c r="A27" s="29"/>
      <c r="B27" s="27" t="s">
        <v>72</v>
      </c>
      <c r="C27" s="21" t="s">
        <v>32</v>
      </c>
      <c r="D27" s="22">
        <v>1</v>
      </c>
      <c r="E27" s="22">
        <v>500000</v>
      </c>
      <c r="F27" s="22">
        <f>D27*E27</f>
        <v>500000</v>
      </c>
      <c r="G27" s="24"/>
      <c r="H27" s="24"/>
      <c r="I27" s="23">
        <f t="shared" si="4"/>
        <v>500000</v>
      </c>
    </row>
    <row r="28" spans="1:9" ht="15.75" customHeight="1">
      <c r="A28" s="4">
        <v>3</v>
      </c>
      <c r="B28" s="5" t="s">
        <v>33</v>
      </c>
      <c r="C28" s="7"/>
      <c r="D28" s="7"/>
      <c r="E28" s="7"/>
      <c r="F28" s="10">
        <f>F29+F49+F52+F59+F38+F41+F46+F63</f>
        <v>16875000</v>
      </c>
      <c r="G28" s="7"/>
      <c r="H28" s="7"/>
      <c r="I28" s="10">
        <f>I29+I49+I52+I59+I38+I41+I46+I63</f>
        <v>16875000</v>
      </c>
    </row>
    <row r="29" spans="1:9" ht="47.25" customHeight="1">
      <c r="A29" s="28"/>
      <c r="B29" s="27" t="s">
        <v>34</v>
      </c>
      <c r="C29" s="24"/>
      <c r="D29" s="24"/>
      <c r="E29" s="24"/>
      <c r="F29" s="30">
        <f>F30</f>
        <v>3490000</v>
      </c>
      <c r="G29" s="24"/>
      <c r="H29" s="24"/>
      <c r="I29" s="30">
        <f>I30</f>
        <v>3490000</v>
      </c>
    </row>
    <row r="30" spans="1:9" ht="45.75" customHeight="1">
      <c r="A30" s="28"/>
      <c r="B30" s="27" t="s">
        <v>27</v>
      </c>
      <c r="C30" s="24"/>
      <c r="D30" s="24"/>
      <c r="E30" s="24"/>
      <c r="F30" s="23">
        <f>F31+F32+F33+F37</f>
        <v>3490000</v>
      </c>
      <c r="G30" s="24"/>
      <c r="H30" s="24"/>
      <c r="I30" s="23">
        <f t="shared" ref="I30:I33" si="6">F30</f>
        <v>3490000</v>
      </c>
    </row>
    <row r="31" spans="1:9" ht="50.25" customHeight="1">
      <c r="A31" s="28"/>
      <c r="B31" s="28" t="s">
        <v>35</v>
      </c>
      <c r="C31" s="21" t="s">
        <v>36</v>
      </c>
      <c r="D31" s="22">
        <v>100</v>
      </c>
      <c r="E31" s="22">
        <v>5000</v>
      </c>
      <c r="F31" s="23">
        <f t="shared" ref="F31:F33" si="7">D31*E31</f>
        <v>500000</v>
      </c>
      <c r="G31" s="24"/>
      <c r="H31" s="24"/>
      <c r="I31" s="23">
        <f t="shared" si="6"/>
        <v>500000</v>
      </c>
    </row>
    <row r="32" spans="1:9" ht="82.5" customHeight="1">
      <c r="A32" s="28"/>
      <c r="B32" s="28" t="s">
        <v>37</v>
      </c>
      <c r="C32" s="21" t="s">
        <v>24</v>
      </c>
      <c r="D32" s="22">
        <v>2</v>
      </c>
      <c r="E32" s="22">
        <v>500000</v>
      </c>
      <c r="F32" s="23">
        <f t="shared" si="7"/>
        <v>1000000</v>
      </c>
      <c r="G32" s="24"/>
      <c r="H32" s="24"/>
      <c r="I32" s="23">
        <f t="shared" si="6"/>
        <v>1000000</v>
      </c>
    </row>
    <row r="33" spans="1:9" ht="53.25" customHeight="1">
      <c r="A33" s="28"/>
      <c r="B33" s="28" t="s">
        <v>38</v>
      </c>
      <c r="C33" s="21" t="s">
        <v>24</v>
      </c>
      <c r="D33" s="22">
        <v>1</v>
      </c>
      <c r="E33" s="22">
        <v>1800000</v>
      </c>
      <c r="F33" s="23">
        <f t="shared" si="7"/>
        <v>1800000</v>
      </c>
      <c r="G33" s="24"/>
      <c r="H33" s="24"/>
      <c r="I33" s="23">
        <f t="shared" si="6"/>
        <v>1800000</v>
      </c>
    </row>
    <row r="34" spans="1:9" ht="33.75" customHeight="1">
      <c r="A34" s="28"/>
      <c r="B34" s="31" t="s">
        <v>39</v>
      </c>
      <c r="C34" s="21"/>
      <c r="D34" s="22">
        <v>1</v>
      </c>
      <c r="E34" s="22">
        <v>1000000</v>
      </c>
      <c r="F34" s="22">
        <v>1000000</v>
      </c>
      <c r="G34" s="24"/>
      <c r="H34" s="24"/>
      <c r="I34" s="22">
        <v>1000000</v>
      </c>
    </row>
    <row r="35" spans="1:9" ht="30" customHeight="1">
      <c r="A35" s="28"/>
      <c r="B35" s="31" t="s">
        <v>40</v>
      </c>
      <c r="C35" s="21"/>
      <c r="D35" s="22">
        <v>1</v>
      </c>
      <c r="E35" s="22">
        <v>500000</v>
      </c>
      <c r="F35" s="22">
        <v>500000</v>
      </c>
      <c r="G35" s="24"/>
      <c r="H35" s="24"/>
      <c r="I35" s="22">
        <v>500000</v>
      </c>
    </row>
    <row r="36" spans="1:9" ht="30" customHeight="1">
      <c r="A36" s="28"/>
      <c r="B36" s="31" t="s">
        <v>41</v>
      </c>
      <c r="C36" s="21"/>
      <c r="D36" s="22">
        <v>1</v>
      </c>
      <c r="E36" s="22">
        <v>300000</v>
      </c>
      <c r="F36" s="22">
        <v>300000</v>
      </c>
      <c r="G36" s="24"/>
      <c r="H36" s="24"/>
      <c r="I36" s="22">
        <v>300000</v>
      </c>
    </row>
    <row r="37" spans="1:9" ht="46.5" customHeight="1">
      <c r="A37" s="28"/>
      <c r="B37" s="28" t="s">
        <v>42</v>
      </c>
      <c r="C37" s="25" t="s">
        <v>24</v>
      </c>
      <c r="D37" s="22">
        <v>1</v>
      </c>
      <c r="E37" s="22">
        <v>190000</v>
      </c>
      <c r="F37" s="22">
        <f>D37*E37</f>
        <v>190000</v>
      </c>
      <c r="G37" s="24"/>
      <c r="H37" s="24"/>
      <c r="I37" s="22">
        <f t="shared" ref="I37:I41" si="8">F37</f>
        <v>190000</v>
      </c>
    </row>
    <row r="38" spans="1:9" ht="60.75" customHeight="1">
      <c r="A38" s="28"/>
      <c r="B38" s="27" t="s">
        <v>73</v>
      </c>
      <c r="C38" s="21"/>
      <c r="D38" s="22"/>
      <c r="E38" s="22"/>
      <c r="F38" s="30">
        <f t="shared" ref="F38:F39" si="9">F39</f>
        <v>6400000</v>
      </c>
      <c r="G38" s="24"/>
      <c r="H38" s="24"/>
      <c r="I38" s="30">
        <f t="shared" si="8"/>
        <v>6400000</v>
      </c>
    </row>
    <row r="39" spans="1:9" ht="45.75" customHeight="1">
      <c r="A39" s="28"/>
      <c r="B39" s="27" t="s">
        <v>27</v>
      </c>
      <c r="C39" s="21"/>
      <c r="D39" s="21"/>
      <c r="E39" s="21"/>
      <c r="F39" s="23">
        <f t="shared" si="9"/>
        <v>6400000</v>
      </c>
      <c r="G39" s="24"/>
      <c r="H39" s="24"/>
      <c r="I39" s="23">
        <f t="shared" si="8"/>
        <v>6400000</v>
      </c>
    </row>
    <row r="40" spans="1:9" ht="45" customHeight="1">
      <c r="A40" s="28"/>
      <c r="B40" s="28" t="s">
        <v>43</v>
      </c>
      <c r="C40" s="21" t="s">
        <v>24</v>
      </c>
      <c r="D40" s="22">
        <v>16</v>
      </c>
      <c r="E40" s="22">
        <v>400000</v>
      </c>
      <c r="F40" s="23">
        <f>SUM(D40*E40)</f>
        <v>6400000</v>
      </c>
      <c r="G40" s="24"/>
      <c r="H40" s="24"/>
      <c r="I40" s="23">
        <f t="shared" si="8"/>
        <v>6400000</v>
      </c>
    </row>
    <row r="41" spans="1:9" ht="121.5" customHeight="1">
      <c r="A41" s="28"/>
      <c r="B41" s="27" t="s">
        <v>71</v>
      </c>
      <c r="C41" s="21"/>
      <c r="D41" s="22"/>
      <c r="E41" s="22"/>
      <c r="F41" s="23">
        <f>F42</f>
        <v>555000</v>
      </c>
      <c r="G41" s="24"/>
      <c r="H41" s="24"/>
      <c r="I41" s="23">
        <f t="shared" si="8"/>
        <v>555000</v>
      </c>
    </row>
    <row r="42" spans="1:9" ht="55.5" customHeight="1">
      <c r="A42" s="28"/>
      <c r="B42" s="27" t="s">
        <v>27</v>
      </c>
      <c r="C42" s="21"/>
      <c r="D42" s="22"/>
      <c r="E42" s="22"/>
      <c r="F42" s="23">
        <f>F43+F44+F45</f>
        <v>555000</v>
      </c>
      <c r="G42" s="24"/>
      <c r="H42" s="24"/>
      <c r="I42" s="23">
        <f>I43+I44+I45</f>
        <v>555000</v>
      </c>
    </row>
    <row r="43" spans="1:9" ht="30.75" customHeight="1">
      <c r="A43" s="28"/>
      <c r="B43" s="28" t="s">
        <v>44</v>
      </c>
      <c r="C43" s="21" t="s">
        <v>24</v>
      </c>
      <c r="D43" s="22">
        <v>1</v>
      </c>
      <c r="E43" s="22">
        <v>102000</v>
      </c>
      <c r="F43" s="23">
        <f t="shared" ref="F43:F45" si="10">D43*E43</f>
        <v>102000</v>
      </c>
      <c r="G43" s="24"/>
      <c r="H43" s="24"/>
      <c r="I43" s="23">
        <f t="shared" ref="I43:I46" si="11">F43</f>
        <v>102000</v>
      </c>
    </row>
    <row r="44" spans="1:9" ht="31.5" customHeight="1">
      <c r="A44" s="28"/>
      <c r="B44" s="28" t="s">
        <v>45</v>
      </c>
      <c r="C44" s="21" t="s">
        <v>24</v>
      </c>
      <c r="D44" s="22">
        <v>1</v>
      </c>
      <c r="E44" s="22">
        <v>153000</v>
      </c>
      <c r="F44" s="23">
        <f t="shared" si="10"/>
        <v>153000</v>
      </c>
      <c r="G44" s="24"/>
      <c r="H44" s="24"/>
      <c r="I44" s="23">
        <f t="shared" si="11"/>
        <v>153000</v>
      </c>
    </row>
    <row r="45" spans="1:9" ht="46.5" customHeight="1">
      <c r="A45" s="28"/>
      <c r="B45" s="28" t="s">
        <v>46</v>
      </c>
      <c r="C45" s="21" t="s">
        <v>24</v>
      </c>
      <c r="D45" s="22">
        <v>6</v>
      </c>
      <c r="E45" s="22">
        <v>50000</v>
      </c>
      <c r="F45" s="23">
        <f t="shared" si="10"/>
        <v>300000</v>
      </c>
      <c r="G45" s="24"/>
      <c r="H45" s="24"/>
      <c r="I45" s="23">
        <f t="shared" si="11"/>
        <v>300000</v>
      </c>
    </row>
    <row r="46" spans="1:9" ht="89.25" customHeight="1">
      <c r="A46" s="28"/>
      <c r="B46" s="28" t="s">
        <v>47</v>
      </c>
      <c r="C46" s="21"/>
      <c r="D46" s="22"/>
      <c r="E46" s="22"/>
      <c r="F46" s="23">
        <f t="shared" ref="F46:F47" si="12">F47</f>
        <v>100000</v>
      </c>
      <c r="G46" s="24"/>
      <c r="H46" s="24"/>
      <c r="I46" s="23">
        <f t="shared" si="11"/>
        <v>100000</v>
      </c>
    </row>
    <row r="47" spans="1:9" ht="48" customHeight="1">
      <c r="A47" s="28"/>
      <c r="B47" s="27" t="s">
        <v>27</v>
      </c>
      <c r="C47" s="21"/>
      <c r="D47" s="22"/>
      <c r="E47" s="22"/>
      <c r="F47" s="23">
        <f t="shared" si="12"/>
        <v>100000</v>
      </c>
      <c r="G47" s="24"/>
      <c r="H47" s="24"/>
      <c r="I47" s="23">
        <f>I48</f>
        <v>100000</v>
      </c>
    </row>
    <row r="48" spans="1:9" ht="21" customHeight="1">
      <c r="A48" s="28"/>
      <c r="B48" s="28" t="s">
        <v>48</v>
      </c>
      <c r="C48" s="21" t="s">
        <v>24</v>
      </c>
      <c r="D48" s="22">
        <v>2</v>
      </c>
      <c r="E48" s="22">
        <v>50000</v>
      </c>
      <c r="F48" s="23">
        <f>D48*E48</f>
        <v>100000</v>
      </c>
      <c r="G48" s="24"/>
      <c r="H48" s="24"/>
      <c r="I48" s="23">
        <f t="shared" ref="I48:I51" si="13">F48</f>
        <v>100000</v>
      </c>
    </row>
    <row r="49" spans="1:9" ht="36.75" customHeight="1">
      <c r="A49" s="28"/>
      <c r="B49" s="27" t="s">
        <v>49</v>
      </c>
      <c r="C49" s="24"/>
      <c r="D49" s="24"/>
      <c r="E49" s="24"/>
      <c r="F49" s="32">
        <f t="shared" ref="F49:F50" si="14">F50</f>
        <v>400000</v>
      </c>
      <c r="G49" s="24"/>
      <c r="H49" s="24"/>
      <c r="I49" s="32">
        <f t="shared" si="13"/>
        <v>400000</v>
      </c>
    </row>
    <row r="50" spans="1:9" ht="41.25" customHeight="1">
      <c r="A50" s="28"/>
      <c r="B50" s="27" t="s">
        <v>27</v>
      </c>
      <c r="C50" s="24"/>
      <c r="D50" s="24"/>
      <c r="E50" s="24"/>
      <c r="F50" s="33">
        <f t="shared" si="14"/>
        <v>400000</v>
      </c>
      <c r="G50" s="24"/>
      <c r="H50" s="24"/>
      <c r="I50" s="33">
        <f t="shared" si="13"/>
        <v>400000</v>
      </c>
    </row>
    <row r="51" spans="1:9" ht="50.25" customHeight="1">
      <c r="A51" s="28"/>
      <c r="B51" s="28" t="s">
        <v>50</v>
      </c>
      <c r="C51" s="25" t="s">
        <v>24</v>
      </c>
      <c r="D51" s="33">
        <v>1</v>
      </c>
      <c r="E51" s="33">
        <v>400000</v>
      </c>
      <c r="F51" s="33">
        <f>D51*E51</f>
        <v>400000</v>
      </c>
      <c r="G51" s="24"/>
      <c r="H51" s="24"/>
      <c r="I51" s="33">
        <f t="shared" si="13"/>
        <v>400000</v>
      </c>
    </row>
    <row r="52" spans="1:9" ht="73.5" customHeight="1">
      <c r="A52" s="29"/>
      <c r="B52" s="27" t="s">
        <v>51</v>
      </c>
      <c r="C52" s="24"/>
      <c r="D52" s="24"/>
      <c r="E52" s="24"/>
      <c r="F52" s="32">
        <f>F53+F57</f>
        <v>4820000</v>
      </c>
      <c r="G52" s="24"/>
      <c r="H52" s="24"/>
      <c r="I52" s="32">
        <f>I53+I57</f>
        <v>4820000</v>
      </c>
    </row>
    <row r="53" spans="1:9" ht="47.25" customHeight="1">
      <c r="A53" s="28"/>
      <c r="B53" s="27" t="s">
        <v>27</v>
      </c>
      <c r="C53" s="24"/>
      <c r="D53" s="24"/>
      <c r="E53" s="24"/>
      <c r="F53" s="33">
        <f>F55+F54+F56</f>
        <v>4420000</v>
      </c>
      <c r="G53" s="24"/>
      <c r="H53" s="24"/>
      <c r="I53" s="33">
        <f t="shared" ref="I53:I67" si="15">F53</f>
        <v>4420000</v>
      </c>
    </row>
    <row r="54" spans="1:9" ht="30.75" customHeight="1">
      <c r="A54" s="28"/>
      <c r="B54" s="28" t="s">
        <v>52</v>
      </c>
      <c r="C54" s="34" t="s">
        <v>53</v>
      </c>
      <c r="D54" s="35">
        <v>12</v>
      </c>
      <c r="E54" s="35">
        <v>153000</v>
      </c>
      <c r="F54" s="33">
        <f t="shared" ref="F54:F56" si="16">D54*E54</f>
        <v>1836000</v>
      </c>
      <c r="G54" s="24"/>
      <c r="H54" s="24"/>
      <c r="I54" s="33">
        <f t="shared" si="15"/>
        <v>1836000</v>
      </c>
    </row>
    <row r="55" spans="1:9" ht="34.5" customHeight="1">
      <c r="A55" s="28"/>
      <c r="B55" s="28" t="s">
        <v>54</v>
      </c>
      <c r="C55" s="25" t="s">
        <v>24</v>
      </c>
      <c r="D55" s="33">
        <v>17</v>
      </c>
      <c r="E55" s="33">
        <v>102000</v>
      </c>
      <c r="F55" s="33">
        <f t="shared" si="16"/>
        <v>1734000</v>
      </c>
      <c r="G55" s="24"/>
      <c r="H55" s="24"/>
      <c r="I55" s="33">
        <f t="shared" si="15"/>
        <v>1734000</v>
      </c>
    </row>
    <row r="56" spans="1:9" ht="33.75" customHeight="1">
      <c r="A56" s="28"/>
      <c r="B56" s="28" t="s">
        <v>55</v>
      </c>
      <c r="C56" s="25" t="s">
        <v>24</v>
      </c>
      <c r="D56" s="33">
        <v>17</v>
      </c>
      <c r="E56" s="33">
        <v>50000</v>
      </c>
      <c r="F56" s="33">
        <f t="shared" si="16"/>
        <v>850000</v>
      </c>
      <c r="G56" s="24"/>
      <c r="H56" s="24"/>
      <c r="I56" s="33">
        <f t="shared" si="15"/>
        <v>850000</v>
      </c>
    </row>
    <row r="57" spans="1:9" ht="44.25" customHeight="1">
      <c r="A57" s="28"/>
      <c r="B57" s="27" t="s">
        <v>27</v>
      </c>
      <c r="C57" s="24"/>
      <c r="D57" s="24"/>
      <c r="E57" s="24"/>
      <c r="F57" s="33">
        <f>F58</f>
        <v>400000</v>
      </c>
      <c r="G57" s="24"/>
      <c r="H57" s="24"/>
      <c r="I57" s="33">
        <f t="shared" si="15"/>
        <v>400000</v>
      </c>
    </row>
    <row r="58" spans="1:9" ht="32.25" customHeight="1">
      <c r="A58" s="28"/>
      <c r="B58" s="28" t="s">
        <v>56</v>
      </c>
      <c r="C58" s="25" t="s">
        <v>24</v>
      </c>
      <c r="D58" s="33">
        <v>1</v>
      </c>
      <c r="E58" s="33">
        <v>400000</v>
      </c>
      <c r="F58" s="33">
        <f>D58*E58</f>
        <v>400000</v>
      </c>
      <c r="G58" s="24"/>
      <c r="H58" s="24"/>
      <c r="I58" s="33">
        <f t="shared" si="15"/>
        <v>400000</v>
      </c>
    </row>
    <row r="59" spans="1:9" ht="110.25" customHeight="1">
      <c r="A59" s="28"/>
      <c r="B59" s="27" t="s">
        <v>57</v>
      </c>
      <c r="C59" s="25"/>
      <c r="D59" s="33"/>
      <c r="E59" s="33"/>
      <c r="F59" s="32">
        <f>F60</f>
        <v>506000</v>
      </c>
      <c r="G59" s="24"/>
      <c r="H59" s="24"/>
      <c r="I59" s="32">
        <f t="shared" si="15"/>
        <v>506000</v>
      </c>
    </row>
    <row r="60" spans="1:9" ht="43.5" customHeight="1">
      <c r="A60" s="28"/>
      <c r="B60" s="27" t="s">
        <v>27</v>
      </c>
      <c r="C60" s="25"/>
      <c r="D60" s="33"/>
      <c r="E60" s="33"/>
      <c r="F60" s="33">
        <f>F61+F62</f>
        <v>506000</v>
      </c>
      <c r="G60" s="24"/>
      <c r="H60" s="24"/>
      <c r="I60" s="33">
        <f t="shared" si="15"/>
        <v>506000</v>
      </c>
    </row>
    <row r="61" spans="1:9" ht="48.75" customHeight="1">
      <c r="A61" s="28"/>
      <c r="B61" s="28" t="s">
        <v>74</v>
      </c>
      <c r="C61" s="25" t="s">
        <v>24</v>
      </c>
      <c r="D61" s="33">
        <v>1</v>
      </c>
      <c r="E61" s="33">
        <v>102000</v>
      </c>
      <c r="F61" s="33">
        <f t="shared" ref="F61:F62" si="17">D61*E61</f>
        <v>102000</v>
      </c>
      <c r="G61" s="24"/>
      <c r="H61" s="24"/>
      <c r="I61" s="33">
        <f t="shared" si="15"/>
        <v>102000</v>
      </c>
    </row>
    <row r="62" spans="1:9" ht="33.75" customHeight="1">
      <c r="A62" s="28"/>
      <c r="B62" s="28" t="s">
        <v>75</v>
      </c>
      <c r="C62" s="25" t="s">
        <v>24</v>
      </c>
      <c r="D62" s="33">
        <v>1</v>
      </c>
      <c r="E62" s="33">
        <v>404000</v>
      </c>
      <c r="F62" s="33">
        <f t="shared" si="17"/>
        <v>404000</v>
      </c>
      <c r="G62" s="24"/>
      <c r="H62" s="24"/>
      <c r="I62" s="33">
        <f t="shared" si="15"/>
        <v>404000</v>
      </c>
    </row>
    <row r="63" spans="1:9" ht="15.75" customHeight="1">
      <c r="A63" s="28"/>
      <c r="B63" s="36" t="s">
        <v>58</v>
      </c>
      <c r="C63" s="25"/>
      <c r="D63" s="33"/>
      <c r="E63" s="33"/>
      <c r="F63" s="32">
        <f>F64</f>
        <v>604000</v>
      </c>
      <c r="G63" s="24"/>
      <c r="H63" s="24"/>
      <c r="I63" s="32">
        <f t="shared" si="15"/>
        <v>604000</v>
      </c>
    </row>
    <row r="64" spans="1:9" ht="43.5" customHeight="1">
      <c r="A64" s="28"/>
      <c r="B64" s="27" t="s">
        <v>27</v>
      </c>
      <c r="C64" s="25"/>
      <c r="D64" s="33"/>
      <c r="E64" s="33"/>
      <c r="F64" s="33">
        <f>F66+F65</f>
        <v>604000</v>
      </c>
      <c r="G64" s="24"/>
      <c r="H64" s="24"/>
      <c r="I64" s="33">
        <f t="shared" si="15"/>
        <v>604000</v>
      </c>
    </row>
    <row r="65" spans="1:9" ht="51.75" customHeight="1">
      <c r="A65" s="28"/>
      <c r="B65" s="28" t="s">
        <v>59</v>
      </c>
      <c r="C65" s="25" t="s">
        <v>24</v>
      </c>
      <c r="D65" s="33">
        <v>4</v>
      </c>
      <c r="E65" s="33">
        <v>51000</v>
      </c>
      <c r="F65" s="33">
        <f t="shared" ref="F65:F66" si="18">D65*E65</f>
        <v>204000</v>
      </c>
      <c r="G65" s="24"/>
      <c r="H65" s="24"/>
      <c r="I65" s="33">
        <f t="shared" si="15"/>
        <v>204000</v>
      </c>
    </row>
    <row r="66" spans="1:9" ht="45" customHeight="1">
      <c r="A66" s="28"/>
      <c r="B66" s="28" t="s">
        <v>60</v>
      </c>
      <c r="C66" s="25" t="s">
        <v>24</v>
      </c>
      <c r="D66" s="33">
        <v>8</v>
      </c>
      <c r="E66" s="33">
        <v>50000</v>
      </c>
      <c r="F66" s="33">
        <f t="shared" si="18"/>
        <v>400000</v>
      </c>
      <c r="G66" s="24"/>
      <c r="H66" s="24"/>
      <c r="I66" s="33">
        <f t="shared" si="15"/>
        <v>400000</v>
      </c>
    </row>
    <row r="67" spans="1:9" ht="15.75" customHeight="1">
      <c r="A67" s="9"/>
      <c r="B67" s="5" t="s">
        <v>61</v>
      </c>
      <c r="C67" s="7"/>
      <c r="D67" s="7"/>
      <c r="E67" s="7"/>
      <c r="F67" s="11">
        <f>F10+F25+F28</f>
        <v>19498000</v>
      </c>
      <c r="G67" s="7"/>
      <c r="H67" s="7"/>
      <c r="I67" s="12">
        <f t="shared" si="15"/>
        <v>19498000</v>
      </c>
    </row>
    <row r="68" spans="1:9" ht="15.75" customHeight="1">
      <c r="A68" s="48" t="s">
        <v>62</v>
      </c>
      <c r="B68" s="49"/>
      <c r="C68" s="49"/>
      <c r="D68" s="49"/>
      <c r="E68" s="49"/>
      <c r="F68" s="49"/>
      <c r="G68" s="49"/>
      <c r="H68" s="49"/>
      <c r="I68" s="49"/>
    </row>
    <row r="69" spans="1:9" ht="15.75" customHeight="1">
      <c r="A69" s="42" t="s">
        <v>63</v>
      </c>
      <c r="B69" s="43"/>
      <c r="C69" s="43"/>
      <c r="D69" s="43"/>
      <c r="E69" s="43"/>
      <c r="F69" s="43"/>
      <c r="G69" s="43"/>
      <c r="H69" s="43"/>
      <c r="I69" s="43"/>
    </row>
    <row r="70" spans="1:9" ht="15.75" customHeight="1">
      <c r="A70" s="14" t="s">
        <v>64</v>
      </c>
    </row>
    <row r="71" spans="1:9" ht="15.75" customHeight="1">
      <c r="A71" s="14"/>
    </row>
    <row r="72" spans="1:9" ht="15.75" customHeight="1">
      <c r="A72" s="14"/>
    </row>
    <row r="73" spans="1:9" ht="15.75" customHeight="1">
      <c r="A73" s="50" t="s">
        <v>65</v>
      </c>
      <c r="B73" s="43"/>
      <c r="C73" s="43"/>
      <c r="D73" s="43"/>
      <c r="E73" s="43"/>
      <c r="F73" s="43"/>
      <c r="G73" s="43"/>
      <c r="H73" s="43"/>
      <c r="I73" s="43"/>
    </row>
    <row r="74" spans="1:9" ht="15.75" customHeight="1">
      <c r="A74" s="15" t="s">
        <v>66</v>
      </c>
    </row>
    <row r="75" spans="1:9" ht="15.75" customHeight="1">
      <c r="A75" s="42" t="s">
        <v>67</v>
      </c>
      <c r="B75" s="43"/>
      <c r="C75" s="43"/>
      <c r="D75" s="43"/>
      <c r="E75" s="43"/>
      <c r="F75" s="43"/>
      <c r="G75" s="43"/>
      <c r="H75" s="43"/>
      <c r="I75" s="43"/>
    </row>
    <row r="76" spans="1:9" ht="15.75" customHeight="1">
      <c r="A76" s="42" t="s">
        <v>68</v>
      </c>
      <c r="B76" s="43"/>
      <c r="C76" s="43"/>
      <c r="D76" s="43"/>
      <c r="E76" s="43"/>
      <c r="F76" s="43"/>
      <c r="G76" s="43"/>
      <c r="H76" s="43"/>
      <c r="I76" s="43"/>
    </row>
    <row r="77" spans="1:9" ht="15.75" customHeight="1">
      <c r="A77" s="13"/>
    </row>
    <row r="78" spans="1:9" ht="15.75" customHeight="1">
      <c r="A78" s="42" t="s">
        <v>69</v>
      </c>
      <c r="B78" s="43"/>
      <c r="C78" s="43"/>
      <c r="D78" s="43"/>
      <c r="E78" s="43"/>
      <c r="F78" s="43"/>
      <c r="G78" s="43"/>
      <c r="H78" s="43"/>
      <c r="I78" s="43"/>
    </row>
    <row r="79" spans="1:9" ht="15.75" customHeight="1">
      <c r="A79" s="16"/>
    </row>
    <row r="80" spans="1:9" ht="15.75" customHeight="1">
      <c r="A80" s="16" t="s">
        <v>76</v>
      </c>
      <c r="B80" s="16"/>
      <c r="C80" s="16"/>
      <c r="D80" s="16"/>
    </row>
    <row r="81" spans="1:2" ht="15.75" customHeight="1">
      <c r="A81" s="16"/>
    </row>
    <row r="82" spans="1:2" ht="15.75" customHeight="1">
      <c r="A82" s="16" t="s">
        <v>77</v>
      </c>
      <c r="B82" s="17"/>
    </row>
    <row r="83" spans="1:2" ht="15.75" customHeight="1">
      <c r="A83" s="18"/>
    </row>
    <row r="84" spans="1:2" ht="15.75" customHeight="1">
      <c r="A84" s="16" t="s">
        <v>70</v>
      </c>
    </row>
    <row r="85" spans="1:2" ht="15.75" customHeight="1">
      <c r="A85" s="16"/>
    </row>
    <row r="86" spans="1:2" ht="15.75" customHeight="1">
      <c r="A86" s="16" t="s">
        <v>78</v>
      </c>
      <c r="B86" s="17"/>
    </row>
    <row r="87" spans="1:2" ht="15.75" customHeight="1">
      <c r="A87" s="16"/>
    </row>
    <row r="88" spans="1:2" ht="15.75" customHeight="1">
      <c r="A88" s="16"/>
    </row>
    <row r="89" spans="1:2" ht="15.75" customHeight="1">
      <c r="A89" s="16"/>
    </row>
    <row r="90" spans="1:2" ht="15.75" customHeight="1">
      <c r="A90" s="16"/>
    </row>
    <row r="91" spans="1:2" ht="15.75" customHeight="1">
      <c r="A91" s="16"/>
      <c r="B91" s="17"/>
    </row>
    <row r="92" spans="1:2" ht="15.75" customHeight="1">
      <c r="A92" s="19"/>
    </row>
    <row r="93" spans="1:2" ht="15.75" customHeight="1"/>
    <row r="94" spans="1:2" ht="15.75" customHeight="1"/>
    <row r="95" spans="1:2" ht="15.75" customHeight="1"/>
    <row r="96" spans="1: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18">
    <mergeCell ref="D8:D9"/>
    <mergeCell ref="E8:E9"/>
    <mergeCell ref="F8:F9"/>
    <mergeCell ref="G8:I8"/>
    <mergeCell ref="A78:I78"/>
    <mergeCell ref="A1:I1"/>
    <mergeCell ref="A3:I3"/>
    <mergeCell ref="A5:I5"/>
    <mergeCell ref="A6:I6"/>
    <mergeCell ref="A7:I7"/>
    <mergeCell ref="A8:A9"/>
    <mergeCell ref="B8:B9"/>
    <mergeCell ref="A68:I68"/>
    <mergeCell ref="A69:I69"/>
    <mergeCell ref="A73:I73"/>
    <mergeCell ref="A75:I75"/>
    <mergeCell ref="A76:I76"/>
    <mergeCell ref="C8:C9"/>
  </mergeCells>
  <pageMargins left="0.7" right="0.7" top="0.75" bottom="0.75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Mukatova Dana</cp:lastModifiedBy>
  <cp:lastPrinted>2021-08-13T03:31:30Z</cp:lastPrinted>
  <dcterms:created xsi:type="dcterms:W3CDTF">2021-01-27T10:48:44Z</dcterms:created>
  <dcterms:modified xsi:type="dcterms:W3CDTF">2021-08-13T10:30:56Z</dcterms:modified>
</cp:coreProperties>
</file>