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еталки_ Дана 2021\Жас Улан_ИЗ\"/>
    </mc:Choice>
  </mc:AlternateContent>
  <xr:revisionPtr revIDLastSave="0" documentId="13_ncr:1_{8987175B-E344-49B5-B90E-4DCEA7BB5440}" xr6:coauthVersionLast="46" xr6:coauthVersionMax="46" xr10:uidLastSave="{00000000-0000-0000-0000-000000000000}"/>
  <bookViews>
    <workbookView xWindow="-120" yWindow="-120" windowWidth="20730" windowHeight="11160" xr2:uid="{4635855D-C05E-4517-BE67-82906E44EAB9}"/>
  </bookViews>
  <sheets>
    <sheet name="Лист1" sheetId="1" r:id="rId1"/>
  </sheets>
  <definedNames>
    <definedName name="_xlnm.Print_Area" localSheetId="0">Лист1!$A$1:$I$83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I45" i="1" s="1"/>
  <c r="F44" i="1"/>
  <c r="F43" i="1" l="1"/>
  <c r="F19" i="1"/>
  <c r="I19" i="1" s="1"/>
  <c r="F22" i="1" l="1"/>
  <c r="F21" i="1"/>
  <c r="F20" i="1"/>
  <c r="F18" i="1"/>
  <c r="F51" i="1" l="1"/>
  <c r="F50" i="1" s="1"/>
  <c r="F48" i="1"/>
  <c r="I48" i="1" s="1"/>
  <c r="I47" i="1" s="1"/>
  <c r="I46" i="1" s="1"/>
  <c r="F42" i="1"/>
  <c r="F49" i="1" l="1"/>
  <c r="I51" i="1"/>
  <c r="F47" i="1"/>
  <c r="F46" i="1" s="1"/>
  <c r="I44" i="1"/>
  <c r="I43" i="1" s="1"/>
  <c r="I42" i="1" s="1"/>
  <c r="I50" i="1" l="1"/>
  <c r="I49" i="1" s="1"/>
  <c r="F14" i="1"/>
  <c r="F12" i="1"/>
  <c r="I14" i="1" l="1"/>
  <c r="I12" i="1"/>
  <c r="F28" i="1"/>
  <c r="F27" i="1"/>
  <c r="I27" i="1" s="1"/>
  <c r="F26" i="1"/>
  <c r="F61" i="1"/>
  <c r="F60" i="1" s="1"/>
  <c r="F58" i="1"/>
  <c r="F55" i="1"/>
  <c r="I55" i="1" s="1"/>
  <c r="F54" i="1"/>
  <c r="F41" i="1"/>
  <c r="I41" i="1" s="1"/>
  <c r="F40" i="1"/>
  <c r="I40" i="1" s="1"/>
  <c r="F37" i="1"/>
  <c r="F33" i="1"/>
  <c r="F32" i="1"/>
  <c r="F24" i="1"/>
  <c r="F23" i="1" s="1"/>
  <c r="I22" i="1"/>
  <c r="I21" i="1"/>
  <c r="I20" i="1"/>
  <c r="F31" i="1" l="1"/>
  <c r="F25" i="1"/>
  <c r="I28" i="1"/>
  <c r="I39" i="1"/>
  <c r="I38" i="1" s="1"/>
  <c r="I24" i="1"/>
  <c r="I23" i="1" s="1"/>
  <c r="F53" i="1"/>
  <c r="F52" i="1" s="1"/>
  <c r="I54" i="1"/>
  <c r="F36" i="1"/>
  <c r="I33" i="1"/>
  <c r="I61" i="1"/>
  <c r="I60" i="1" s="1"/>
  <c r="I59" i="1" s="1"/>
  <c r="F30" i="1"/>
  <c r="F39" i="1"/>
  <c r="F38" i="1" s="1"/>
  <c r="F57" i="1"/>
  <c r="F56" i="1" s="1"/>
  <c r="I58" i="1"/>
  <c r="I57" i="1" s="1"/>
  <c r="I56" i="1" s="1"/>
  <c r="I26" i="1"/>
  <c r="I32" i="1"/>
  <c r="I37" i="1"/>
  <c r="F59" i="1"/>
  <c r="I18" i="1"/>
  <c r="F13" i="1"/>
  <c r="F11" i="1" s="1"/>
  <c r="F15" i="1"/>
  <c r="I15" i="1" s="1"/>
  <c r="I31" i="1" l="1"/>
  <c r="I30" i="1" s="1"/>
  <c r="F35" i="1"/>
  <c r="I25" i="1"/>
  <c r="I36" i="1"/>
  <c r="I35" i="1" s="1"/>
  <c r="F16" i="1"/>
  <c r="I16" i="1" s="1"/>
  <c r="F17" i="1"/>
  <c r="I17" i="1" s="1"/>
  <c r="I53" i="1"/>
  <c r="I52" i="1" s="1"/>
  <c r="I13" i="1"/>
  <c r="I11" i="1" s="1"/>
  <c r="F10" i="1" l="1"/>
  <c r="F29" i="1"/>
  <c r="F62" i="1" s="1"/>
  <c r="I10" i="1"/>
  <c r="I29" i="1" l="1"/>
  <c r="I62" i="1"/>
</calcChain>
</file>

<file path=xl/sharedStrings.xml><?xml version="1.0" encoding="utf-8"?>
<sst xmlns="http://schemas.openxmlformats.org/spreadsheetml/2006/main" count="108" uniqueCount="75">
  <si>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</si>
  <si>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</si>
  <si>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</si>
  <si>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</si>
  <si>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</si>
  <si>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</si>
  <si>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</si>
  <si>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</si>
  <si>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</si>
  <si>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</si>
  <si>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</si>
  <si>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Материально-техническое обеспечение:</t>
  </si>
  <si>
    <t>Прямые расходы:</t>
  </si>
  <si>
    <t>Итого: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</si>
  <si>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</si>
  <si>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Грантополучатель:</t>
  </si>
  <si>
    <t xml:space="preserve">                                                        М.П.</t>
  </si>
  <si>
    <t>«СОГЛАСОВАНО»</t>
  </si>
  <si>
    <t>Грантодатель:</t>
  </si>
  <si>
    <t xml:space="preserve">НАО «Центр поддержки гражданских инициатив» </t>
  </si>
  <si>
    <t>Приложение № 2 
к Договору о предоставлении гранта 
от «___» ________ 20__ года №____</t>
  </si>
  <si>
    <t>Заработная плата, в том числе: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</si>
  <si>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</si>
  <si>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</si>
  <si>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</si>
  <si>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Коммунальные услуги и (или) эксплуатационные расходы</t>
  </si>
  <si>
    <t>Расходы на оплату аренды за помещения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</si>
  <si>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</si>
  <si>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Расходы по оплате работ и услуг, оказываемых юридическими и физическими лицами, в том числе:</t>
  </si>
  <si>
    <t>Представительские расходы, в том числе:</t>
  </si>
  <si>
    <t>Административные расходы:</t>
  </si>
  <si>
    <t>Руководитель проекта</t>
  </si>
  <si>
    <t>Координатор проекта</t>
  </si>
  <si>
    <t>Пресс-секретарь</t>
  </si>
  <si>
    <t>Бухгалтер</t>
  </si>
  <si>
    <t>месяц</t>
  </si>
  <si>
    <t>Канцелярские принадлежности</t>
  </si>
  <si>
    <t>услуга</t>
  </si>
  <si>
    <t>Услуга регионального координатора</t>
  </si>
  <si>
    <t>Услуга тренера</t>
  </si>
  <si>
    <t>Услуга ZOOM-платформы</t>
  </si>
  <si>
    <t>Услуга фото, видео</t>
  </si>
  <si>
    <t>Услуга IT-специалиста</t>
  </si>
  <si>
    <t>Призовой фонд</t>
  </si>
  <si>
    <t>штук</t>
  </si>
  <si>
    <t>Председатель Правления _________________ / Диас Л.</t>
  </si>
  <si>
    <t>Заместитель Председателя Правления __________________ / Абенова Б.М.</t>
  </si>
  <si>
    <t>Главный менеджер проектного офиса по государственному грантовому финансированию ____________________ / Мухамеджанова Д.Б.</t>
  </si>
  <si>
    <t>Расходы на оплату услуг связи (интернет)</t>
  </si>
  <si>
    <t>Услуги по продвижению в СМИ и социальных сетях</t>
  </si>
  <si>
    <t>Директор проектного офиса по государственному грантовому финансированию ______________ / Сариев А.У.</t>
  </si>
  <si>
    <t xml:space="preserve">Председатель _________________ / Садвакасова Д.Т. </t>
  </si>
  <si>
    <t>Видеомикшерный пульт</t>
  </si>
  <si>
    <t>IPadPro</t>
  </si>
  <si>
    <t>Штатив</t>
  </si>
  <si>
    <t>Услуга по организации мероприятия (закуп инвентаря, аренда оборудования в зависимости от необходимости)</t>
  </si>
  <si>
    <t>Услуга эксперта по проведению анализа международного и казахстанского законодательства в сфере профилактики интернет-зависимости и азартных игр среди молодежи и детей</t>
  </si>
  <si>
    <t>Мероприятие 1. Анализ казахстанского и международного законодательства в сфере профилактики интернет-зависимости и азартных игр среди молодежи и детей.</t>
  </si>
  <si>
    <t>Услуга эксперта по подготовке аналитического доклада по профилактике интернет-зависимости, азартных игр и кибербуллинга среди молодежи и детей</t>
  </si>
  <si>
    <t>Услуги по проведению социологического исследования по азартным играм</t>
  </si>
  <si>
    <t xml:space="preserve">Мероприятие 2. Проведение фокус-групп </t>
  </si>
  <si>
    <t>Мероприятие 3. Проведение онлайн-курсов по профилактике интернет-зависимости и кибербуллингу для детей и молодежи.</t>
  </si>
  <si>
    <t>Мероприятие 4. Создание видео-лекции для детей и молодежи по 4 направлениям:
- безопасное поведение в интернет-пространстве;
- профилактика кибербуллинга;
- интернет-зависимости;
- зависимости от азартных игр.</t>
  </si>
  <si>
    <t>Мероприятие 5. Создание видеороликов по профилактике интернет-зависимости, азартных игр и кибербуллингу.</t>
  </si>
  <si>
    <t>Мероприятие 6. Создание неформального сообщества в популярных мессенджерах по профилактике правонарушений в сфере организации и проведения азартных игр, кибербуллинга.</t>
  </si>
  <si>
    <t>Мероприятие 7. Проведение акции «День оффлайн» по борьбе с интернет-зависимостью, кибербуллингом и азартными играми</t>
  </si>
  <si>
    <t xml:space="preserve">Мероприятие 8. Проведение онлайн тестирования «Самодиагностика». </t>
  </si>
  <si>
    <t>Мероприятие 9. Конкурс короткометражных фильмов по профилактике интернет-зависимости, кибербуллинга и азартных игр.</t>
  </si>
  <si>
    <t>Почтовые услуги</t>
  </si>
  <si>
    <t>Поощрительный набор для лучших онлайн-активистов (сертификат, памятный подарок)</t>
  </si>
  <si>
    <r>
      <t xml:space="preserve">Услуга по изготовлению видеоролекций </t>
    </r>
    <r>
      <rPr>
        <sz val="12"/>
        <color rgb="FFFF0000"/>
        <rFont val="Times New Roman"/>
        <family val="1"/>
        <charset val="204"/>
      </rPr>
      <t>(хронометраж не менее 7 мин, на казахском и русском языках)</t>
    </r>
  </si>
  <si>
    <r>
      <t xml:space="preserve">Услуга по изготовлению видеороликов </t>
    </r>
    <r>
      <rPr>
        <sz val="12"/>
        <color rgb="FFFF0000"/>
        <rFont val="Times New Roman"/>
        <family val="1"/>
        <charset val="204"/>
      </rPr>
      <t>(хронометраж не менее 1 мин, на казахском и русском языках)</t>
    </r>
  </si>
  <si>
    <r>
      <t xml:space="preserve">Грантополучатель: </t>
    </r>
    <r>
      <rPr>
        <sz val="12"/>
        <color theme="1"/>
        <rFont val="Times New Roman"/>
        <family val="1"/>
        <charset val="204"/>
      </rPr>
      <t>Республиканское общественное объединение «Единая детско-юношеская организация «Жас Ұлан»</t>
    </r>
  </si>
  <si>
    <r>
      <t xml:space="preserve">Тема гранта: </t>
    </r>
    <r>
      <rPr>
        <sz val="12"/>
        <color theme="1"/>
        <rFont val="Times New Roman"/>
        <family val="1"/>
        <charset val="204"/>
      </rPr>
      <t>Разработка и реализация комплекса мер по профилактике интернет-зависимости и азартных игр среди молодежи и детей</t>
    </r>
  </si>
  <si>
    <r>
      <t xml:space="preserve">Сумма гранта: </t>
    </r>
    <r>
      <rPr>
        <sz val="12"/>
        <color theme="1"/>
        <rFont val="Times New Roman"/>
        <family val="1"/>
        <charset val="204"/>
      </rPr>
      <t>19 655 745 (девятнадцать миллионов шестьсот пятьдесят пять тысяч семьсот сорок пять) тенге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</si>
</sst>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41">
    <xf numFmtId="0" fontId="0" fillId="0" borderId="0" xfId="0"/>
    <xf numFmtId="0" fontId="0" fillId="3" borderId="0" xfId="0" applyFill="1"/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 indent="15"/>
    </xf>
    <xf numFmtId="0" fontId="2" fillId="3" borderId="0" xfId="0" applyFont="1" applyFill="1" applyAlignment="1">
      <alignment horizontal="center" vertical="center"/>
    </xf>
    <xf numFmtId="0" fontId="5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indent="10"/>
    </xf>
    <xf numFmtId="0" fontId="0" fillId="3" borderId="0" xfId="0" applyFont="1" applyFill="1"/>
    <xf numFmtId="0" fontId="2" fillId="3" borderId="0" xfId="0" applyFont="1" applyFill="1" applyAlignment="1">
      <alignment horizontal="left" vertical="center" wrapText="1" indent="10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65" fontId="0" fillId="3" borderId="0" xfId="0" applyNumberFormat="1" applyFill="1"/>
    <xf numFmtId="0" fontId="2" fillId="3" borderId="1" xfId="0" applyFont="1" applyFill="1" applyBorder="1" applyAlignment="1">
      <alignment horizontal="center" vertical="center" wrapText="1"/>
    </xf>
    <xf numFmtId="165" fontId="7" fillId="3" borderId="0" xfId="0" applyNumberFormat="1" applyFont="1" applyFill="1"/>
    <xf numFmtId="3" fontId="2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</cellXfs>
  <cellStyles count="3">
    <cellStyle name="60% - Accent1 2" xfId="2" xr:uid="{00000000-0005-0000-0000-000000000000}"/>
    <cellStyle name="Comma 2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FE0E6-07D3-4B51-97FE-34FCAEF0C2C9}">
  <sheetPr>
    <pageSetUpPr fitToPage="1"/>
  </sheetPr>
  <dimension ref="A1:J88"/>
  <sheetViews>
    <sheetView tabSelected="1" view="pageBreakPreview" zoomScale="80" zoomScaleNormal="80" zoomScaleSheetLayoutView="80" workbookViewId="0">
      <selection activeCell="A85" sqref="A85:I85"/>
    </sheetView>
  </sheetViews>
  <sheetFormatPr defaultColWidth="9.140625" defaultRowHeight="15" x14ac:dyDescent="0.25"/>
  <cols>
    <col min="1" max="1" width="5.85546875" style="1" customWidth="1"/>
    <col min="2" max="2" width="46" style="1" customWidth="1"/>
    <col min="3" max="3" width="14.85546875" style="1" customWidth="1"/>
    <col min="4" max="4" width="14.5703125" style="1" customWidth="1"/>
    <col min="5" max="5" width="18" style="1" customWidth="1"/>
    <col min="6" max="6" width="17.5703125" style="1" customWidth="1"/>
    <col min="7" max="7" width="17.28515625" style="1" customWidth="1"/>
    <col min="8" max="8" width="16.28515625" style="1" customWidth="1"/>
    <col min="9" max="9" width="17.42578125" style="1" customWidth="1"/>
    <col min="10" max="10" width="12.85546875" style="1" bestFit="1" customWidth="1"/>
    <col min="11" max="16384" width="9.140625" style="1"/>
  </cols>
  <sheetData>
    <row r="1" spans="1:10" ht="53.25" customHeight="1" x14ac:dyDescent="0.25">
      <c r="B1" s="2"/>
      <c r="C1" s="2"/>
      <c r="D1" s="2"/>
      <c r="E1" s="2"/>
      <c r="F1" s="2"/>
      <c r="G1" s="36" t="s">
        <v>20</v>
      </c>
      <c r="H1" s="36"/>
      <c r="I1" s="36"/>
    </row>
    <row r="2" spans="1:10" ht="15.75" x14ac:dyDescent="0.25">
      <c r="A2" s="3"/>
    </row>
    <row r="3" spans="1:10" ht="15.75" x14ac:dyDescent="0.25">
      <c r="A3" s="39" t="s">
        <v>0</v>
      </c>
      <c r="B3" s="39"/>
      <c r="C3" s="39"/>
      <c r="D3" s="39"/>
      <c r="E3" s="39"/>
      <c r="F3" s="39"/>
      <c r="G3" s="39"/>
      <c r="H3" s="39"/>
      <c r="I3" s="39"/>
    </row>
    <row r="4" spans="1:10" ht="15.75" x14ac:dyDescent="0.25">
      <c r="A4" s="4"/>
      <c r="B4" s="5"/>
      <c r="C4" s="5"/>
      <c r="D4" s="5"/>
      <c r="E4" s="5"/>
      <c r="F4" s="5"/>
      <c r="G4" s="5"/>
      <c r="H4" s="5"/>
      <c r="I4" s="5"/>
    </row>
    <row r="5" spans="1:10" ht="15.75" x14ac:dyDescent="0.25">
      <c r="A5" s="34" t="s">
        <v>72</v>
      </c>
      <c r="B5" s="34"/>
      <c r="C5" s="34"/>
      <c r="D5" s="34"/>
      <c r="E5" s="34"/>
      <c r="F5" s="34"/>
      <c r="G5" s="34"/>
      <c r="H5" s="34"/>
      <c r="I5" s="34"/>
    </row>
    <row r="6" spans="1:10" ht="15.75" x14ac:dyDescent="0.25">
      <c r="A6" s="34" t="s">
        <v>73</v>
      </c>
      <c r="B6" s="34"/>
      <c r="C6" s="34"/>
      <c r="D6" s="34"/>
      <c r="E6" s="34"/>
      <c r="F6" s="34"/>
      <c r="G6" s="34"/>
      <c r="H6" s="34"/>
      <c r="I6" s="34"/>
    </row>
    <row r="7" spans="1:10" ht="15.75" x14ac:dyDescent="0.25">
      <c r="A7" s="40" t="s">
        <v>74</v>
      </c>
      <c r="B7" s="40"/>
      <c r="C7" s="40"/>
      <c r="D7" s="40"/>
      <c r="E7" s="40"/>
      <c r="F7" s="40"/>
      <c r="G7" s="40"/>
      <c r="H7" s="40"/>
      <c r="I7" s="40"/>
    </row>
    <row r="8" spans="1:10" ht="31.5" customHeight="1" x14ac:dyDescent="0.25">
      <c r="A8" s="38" t="s">
        <v>1</v>
      </c>
      <c r="B8" s="38" t="s">
        <v>2</v>
      </c>
      <c r="C8" s="38" t="s">
        <v>3</v>
      </c>
      <c r="D8" s="38" t="s">
        <v>4</v>
      </c>
      <c r="E8" s="38" t="s">
        <v>5</v>
      </c>
      <c r="F8" s="38" t="s">
        <v>6</v>
      </c>
      <c r="G8" s="38" t="s">
        <v>7</v>
      </c>
      <c r="H8" s="38"/>
      <c r="I8" s="38"/>
    </row>
    <row r="9" spans="1:10" ht="63" x14ac:dyDescent="0.25">
      <c r="A9" s="38"/>
      <c r="B9" s="38"/>
      <c r="C9" s="38"/>
      <c r="D9" s="38"/>
      <c r="E9" s="38"/>
      <c r="F9" s="38"/>
      <c r="G9" s="6" t="s">
        <v>8</v>
      </c>
      <c r="H9" s="6" t="s">
        <v>9</v>
      </c>
      <c r="I9" s="6" t="s">
        <v>10</v>
      </c>
    </row>
    <row r="10" spans="1:10" s="9" customFormat="1" ht="15.75" x14ac:dyDescent="0.25">
      <c r="A10" s="6">
        <v>1</v>
      </c>
      <c r="B10" s="7" t="s">
        <v>30</v>
      </c>
      <c r="C10" s="6"/>
      <c r="D10" s="6"/>
      <c r="E10" s="8"/>
      <c r="F10" s="8">
        <f>F11+F16+F17+F18+F20+F21+F22+F23+F19</f>
        <v>5679645</v>
      </c>
      <c r="G10" s="8"/>
      <c r="H10" s="8"/>
      <c r="I10" s="8">
        <f>I11+I16+I17+I18+I20+I21+I22+I23</f>
        <v>5529645</v>
      </c>
      <c r="J10" s="26"/>
    </row>
    <row r="11" spans="1:10" s="9" customFormat="1" ht="15.75" x14ac:dyDescent="0.25">
      <c r="A11" s="7"/>
      <c r="B11" s="7" t="s">
        <v>21</v>
      </c>
      <c r="C11" s="6"/>
      <c r="D11" s="6"/>
      <c r="E11" s="8"/>
      <c r="F11" s="8">
        <f>SUM(F12:F15)</f>
        <v>2970000</v>
      </c>
      <c r="G11" s="8"/>
      <c r="H11" s="8"/>
      <c r="I11" s="8">
        <f>SUM(I12:I15)</f>
        <v>2970000</v>
      </c>
    </row>
    <row r="12" spans="1:10" ht="15.75" x14ac:dyDescent="0.25">
      <c r="A12" s="10"/>
      <c r="B12" s="10" t="s">
        <v>31</v>
      </c>
      <c r="C12" s="11" t="s">
        <v>35</v>
      </c>
      <c r="D12" s="11">
        <v>9</v>
      </c>
      <c r="E12" s="12">
        <v>100000</v>
      </c>
      <c r="F12" s="12">
        <f>D12*E12</f>
        <v>900000</v>
      </c>
      <c r="G12" s="12"/>
      <c r="H12" s="12"/>
      <c r="I12" s="12">
        <f>F12</f>
        <v>900000</v>
      </c>
    </row>
    <row r="13" spans="1:10" ht="15.75" x14ac:dyDescent="0.25">
      <c r="A13" s="10"/>
      <c r="B13" s="10" t="s">
        <v>32</v>
      </c>
      <c r="C13" s="11" t="s">
        <v>35</v>
      </c>
      <c r="D13" s="11">
        <v>9</v>
      </c>
      <c r="E13" s="12">
        <v>80000</v>
      </c>
      <c r="F13" s="12">
        <f t="shared" ref="F13:F15" si="0">D13*E13</f>
        <v>720000</v>
      </c>
      <c r="G13" s="12"/>
      <c r="H13" s="12"/>
      <c r="I13" s="12">
        <f t="shared" ref="I13:I15" si="1">F13</f>
        <v>720000</v>
      </c>
    </row>
    <row r="14" spans="1:10" ht="15.75" x14ac:dyDescent="0.25">
      <c r="A14" s="10"/>
      <c r="B14" s="10" t="s">
        <v>33</v>
      </c>
      <c r="C14" s="11" t="s">
        <v>35</v>
      </c>
      <c r="D14" s="11">
        <v>9</v>
      </c>
      <c r="E14" s="12">
        <v>70000</v>
      </c>
      <c r="F14" s="12">
        <f>D14*E14</f>
        <v>630000</v>
      </c>
      <c r="G14" s="12"/>
      <c r="H14" s="12"/>
      <c r="I14" s="12">
        <f t="shared" si="1"/>
        <v>630000</v>
      </c>
    </row>
    <row r="15" spans="1:10" ht="15.75" x14ac:dyDescent="0.25">
      <c r="A15" s="10"/>
      <c r="B15" s="10" t="s">
        <v>34</v>
      </c>
      <c r="C15" s="11" t="s">
        <v>35</v>
      </c>
      <c r="D15" s="11">
        <v>9</v>
      </c>
      <c r="E15" s="12">
        <v>80000</v>
      </c>
      <c r="F15" s="12">
        <f t="shared" si="0"/>
        <v>720000</v>
      </c>
      <c r="G15" s="12"/>
      <c r="H15" s="12"/>
      <c r="I15" s="12">
        <f t="shared" si="1"/>
        <v>720000</v>
      </c>
    </row>
    <row r="16" spans="1:10" s="9" customFormat="1" ht="31.5" x14ac:dyDescent="0.25">
      <c r="A16" s="7"/>
      <c r="B16" s="7" t="s">
        <v>22</v>
      </c>
      <c r="C16" s="6" t="s">
        <v>35</v>
      </c>
      <c r="D16" s="6">
        <v>9</v>
      </c>
      <c r="E16" s="8">
        <v>43605</v>
      </c>
      <c r="F16" s="8">
        <f t="shared" ref="F16:F22" si="2">D16*E16</f>
        <v>392445</v>
      </c>
      <c r="G16" s="8"/>
      <c r="H16" s="8"/>
      <c r="I16" s="8">
        <f t="shared" ref="I16:I22" si="3">F16</f>
        <v>392445</v>
      </c>
    </row>
    <row r="17" spans="1:9" s="9" customFormat="1" ht="31.5" x14ac:dyDescent="0.25">
      <c r="A17" s="7"/>
      <c r="B17" s="7" t="s">
        <v>23</v>
      </c>
      <c r="C17" s="6" t="s">
        <v>35</v>
      </c>
      <c r="D17" s="6">
        <v>9</v>
      </c>
      <c r="E17" s="8">
        <v>10200</v>
      </c>
      <c r="F17" s="8">
        <f t="shared" si="2"/>
        <v>91800</v>
      </c>
      <c r="G17" s="8"/>
      <c r="H17" s="8"/>
      <c r="I17" s="8">
        <f t="shared" si="3"/>
        <v>91800</v>
      </c>
    </row>
    <row r="18" spans="1:9" s="9" customFormat="1" ht="15.75" x14ac:dyDescent="0.25">
      <c r="A18" s="7"/>
      <c r="B18" s="7" t="s">
        <v>24</v>
      </c>
      <c r="C18" s="6" t="s">
        <v>35</v>
      </c>
      <c r="D18" s="6">
        <v>9</v>
      </c>
      <c r="E18" s="8">
        <v>15000</v>
      </c>
      <c r="F18" s="8">
        <f t="shared" si="2"/>
        <v>135000</v>
      </c>
      <c r="G18" s="8"/>
      <c r="H18" s="8"/>
      <c r="I18" s="8">
        <f t="shared" si="3"/>
        <v>135000</v>
      </c>
    </row>
    <row r="19" spans="1:9" s="9" customFormat="1" ht="15.75" x14ac:dyDescent="0.25">
      <c r="A19" s="7"/>
      <c r="B19" s="28" t="s">
        <v>68</v>
      </c>
      <c r="C19" s="25" t="s">
        <v>37</v>
      </c>
      <c r="D19" s="27">
        <v>1</v>
      </c>
      <c r="E19" s="8">
        <v>150000</v>
      </c>
      <c r="F19" s="8">
        <f>D19*E19</f>
        <v>150000</v>
      </c>
      <c r="G19" s="8"/>
      <c r="H19" s="8"/>
      <c r="I19" s="8">
        <f>F19</f>
        <v>150000</v>
      </c>
    </row>
    <row r="20" spans="1:9" s="9" customFormat="1" ht="15.75" x14ac:dyDescent="0.25">
      <c r="A20" s="7"/>
      <c r="B20" s="7" t="s">
        <v>48</v>
      </c>
      <c r="C20" s="6" t="s">
        <v>35</v>
      </c>
      <c r="D20" s="6">
        <v>9</v>
      </c>
      <c r="E20" s="8">
        <v>30000</v>
      </c>
      <c r="F20" s="8">
        <f t="shared" si="2"/>
        <v>270000</v>
      </c>
      <c r="G20" s="8"/>
      <c r="H20" s="8"/>
      <c r="I20" s="8">
        <f t="shared" si="3"/>
        <v>270000</v>
      </c>
    </row>
    <row r="21" spans="1:9" s="9" customFormat="1" ht="31.5" x14ac:dyDescent="0.25">
      <c r="A21" s="13"/>
      <c r="B21" s="7" t="s">
        <v>25</v>
      </c>
      <c r="C21" s="6" t="s">
        <v>35</v>
      </c>
      <c r="D21" s="6">
        <v>9</v>
      </c>
      <c r="E21" s="8">
        <v>10600</v>
      </c>
      <c r="F21" s="8">
        <f t="shared" si="2"/>
        <v>95400</v>
      </c>
      <c r="G21" s="8"/>
      <c r="H21" s="8"/>
      <c r="I21" s="8">
        <f t="shared" si="3"/>
        <v>95400</v>
      </c>
    </row>
    <row r="22" spans="1:9" s="9" customFormat="1" ht="15.75" x14ac:dyDescent="0.25">
      <c r="A22" s="7"/>
      <c r="B22" s="7" t="s">
        <v>26</v>
      </c>
      <c r="C22" s="6" t="s">
        <v>35</v>
      </c>
      <c r="D22" s="6">
        <v>9</v>
      </c>
      <c r="E22" s="8">
        <v>165000</v>
      </c>
      <c r="F22" s="8">
        <f t="shared" si="2"/>
        <v>1485000</v>
      </c>
      <c r="G22" s="8"/>
      <c r="H22" s="8"/>
      <c r="I22" s="8">
        <f t="shared" si="3"/>
        <v>1485000</v>
      </c>
    </row>
    <row r="23" spans="1:9" s="9" customFormat="1" ht="63" x14ac:dyDescent="0.25">
      <c r="A23" s="7"/>
      <c r="B23" s="7" t="s">
        <v>27</v>
      </c>
      <c r="C23" s="6"/>
      <c r="D23" s="6"/>
      <c r="E23" s="8"/>
      <c r="F23" s="8">
        <f>F24</f>
        <v>90000</v>
      </c>
      <c r="G23" s="8"/>
      <c r="H23" s="8"/>
      <c r="I23" s="8">
        <f>I24</f>
        <v>90000</v>
      </c>
    </row>
    <row r="24" spans="1:9" ht="15.75" x14ac:dyDescent="0.25">
      <c r="A24" s="10"/>
      <c r="B24" s="10" t="s">
        <v>36</v>
      </c>
      <c r="C24" s="11" t="s">
        <v>35</v>
      </c>
      <c r="D24" s="11">
        <v>9</v>
      </c>
      <c r="E24" s="12">
        <v>10000</v>
      </c>
      <c r="F24" s="12">
        <f>D24*E24</f>
        <v>90000</v>
      </c>
      <c r="G24" s="12"/>
      <c r="H24" s="12"/>
      <c r="I24" s="12">
        <f>F24</f>
        <v>90000</v>
      </c>
    </row>
    <row r="25" spans="1:9" s="9" customFormat="1" ht="15.75" x14ac:dyDescent="0.25">
      <c r="A25" s="6">
        <v>2</v>
      </c>
      <c r="B25" s="7" t="s">
        <v>11</v>
      </c>
      <c r="C25" s="6"/>
      <c r="D25" s="6"/>
      <c r="E25" s="8"/>
      <c r="F25" s="8">
        <f>SUM(F26:F28)</f>
        <v>1000000</v>
      </c>
      <c r="G25" s="8"/>
      <c r="H25" s="8"/>
      <c r="I25" s="8">
        <f>SUM(I26:I28)</f>
        <v>1000000</v>
      </c>
    </row>
    <row r="26" spans="1:9" ht="15.75" x14ac:dyDescent="0.25">
      <c r="A26" s="6"/>
      <c r="B26" s="10" t="s">
        <v>52</v>
      </c>
      <c r="C26" s="11" t="s">
        <v>44</v>
      </c>
      <c r="D26" s="11">
        <v>1</v>
      </c>
      <c r="E26" s="12">
        <v>500000</v>
      </c>
      <c r="F26" s="12">
        <f t="shared" ref="F26:F28" si="4">D26*E26</f>
        <v>500000</v>
      </c>
      <c r="G26" s="12"/>
      <c r="H26" s="12"/>
      <c r="I26" s="12">
        <f>F26</f>
        <v>500000</v>
      </c>
    </row>
    <row r="27" spans="1:9" ht="15.75" x14ac:dyDescent="0.25">
      <c r="A27" s="6"/>
      <c r="B27" s="10" t="s">
        <v>53</v>
      </c>
      <c r="C27" s="11" t="s">
        <v>44</v>
      </c>
      <c r="D27" s="11">
        <v>1</v>
      </c>
      <c r="E27" s="12">
        <v>400000</v>
      </c>
      <c r="F27" s="12">
        <f t="shared" si="4"/>
        <v>400000</v>
      </c>
      <c r="G27" s="12"/>
      <c r="H27" s="12"/>
      <c r="I27" s="12">
        <f t="shared" ref="I27:I29" si="5">F27</f>
        <v>400000</v>
      </c>
    </row>
    <row r="28" spans="1:9" ht="15.75" x14ac:dyDescent="0.25">
      <c r="A28" s="14"/>
      <c r="B28" s="10" t="s">
        <v>54</v>
      </c>
      <c r="C28" s="11" t="s">
        <v>44</v>
      </c>
      <c r="D28" s="11">
        <v>1</v>
      </c>
      <c r="E28" s="12">
        <v>100000</v>
      </c>
      <c r="F28" s="12">
        <f t="shared" si="4"/>
        <v>100000</v>
      </c>
      <c r="G28" s="12"/>
      <c r="H28" s="12"/>
      <c r="I28" s="12">
        <f t="shared" si="5"/>
        <v>100000</v>
      </c>
    </row>
    <row r="29" spans="1:9" s="9" customFormat="1" ht="15.75" x14ac:dyDescent="0.25">
      <c r="A29" s="6">
        <v>3</v>
      </c>
      <c r="B29" s="7" t="s">
        <v>12</v>
      </c>
      <c r="C29" s="6"/>
      <c r="D29" s="6"/>
      <c r="E29" s="8"/>
      <c r="F29" s="8">
        <f>SUM(F30,F35,F38,F42,F46,F49,F52,F56,F59)</f>
        <v>12976100</v>
      </c>
      <c r="G29" s="8"/>
      <c r="H29" s="8"/>
      <c r="I29" s="8">
        <f t="shared" si="5"/>
        <v>12976100</v>
      </c>
    </row>
    <row r="30" spans="1:9" s="9" customFormat="1" ht="72.75" customHeight="1" x14ac:dyDescent="0.25">
      <c r="A30" s="7"/>
      <c r="B30" s="33" t="s">
        <v>57</v>
      </c>
      <c r="C30" s="31"/>
      <c r="D30" s="6"/>
      <c r="E30" s="8"/>
      <c r="F30" s="8">
        <f>F31</f>
        <v>3050000</v>
      </c>
      <c r="G30" s="8"/>
      <c r="H30" s="8"/>
      <c r="I30" s="8">
        <f>I31</f>
        <v>3050000</v>
      </c>
    </row>
    <row r="31" spans="1:9" s="9" customFormat="1" ht="47.25" x14ac:dyDescent="0.25">
      <c r="A31" s="7"/>
      <c r="B31" s="32" t="s">
        <v>28</v>
      </c>
      <c r="C31" s="6"/>
      <c r="D31" s="6"/>
      <c r="E31" s="8"/>
      <c r="F31" s="8">
        <f>F32+F33+F34</f>
        <v>3050000</v>
      </c>
      <c r="G31" s="8"/>
      <c r="H31" s="8"/>
      <c r="I31" s="8">
        <f>I32+I33+I34</f>
        <v>3050000</v>
      </c>
    </row>
    <row r="32" spans="1:9" ht="78.75" x14ac:dyDescent="0.25">
      <c r="A32" s="10"/>
      <c r="B32" s="10" t="s">
        <v>56</v>
      </c>
      <c r="C32" s="11" t="s">
        <v>37</v>
      </c>
      <c r="D32" s="11">
        <v>5</v>
      </c>
      <c r="E32" s="12">
        <v>250000</v>
      </c>
      <c r="F32" s="12">
        <f>D32*E32</f>
        <v>1250000</v>
      </c>
      <c r="G32" s="12"/>
      <c r="H32" s="12"/>
      <c r="I32" s="12">
        <f>F32</f>
        <v>1250000</v>
      </c>
    </row>
    <row r="33" spans="1:9" ht="63" x14ac:dyDescent="0.25">
      <c r="A33" s="10"/>
      <c r="B33" s="10" t="s">
        <v>58</v>
      </c>
      <c r="C33" s="11" t="s">
        <v>37</v>
      </c>
      <c r="D33" s="11">
        <v>2</v>
      </c>
      <c r="E33" s="12">
        <v>300000</v>
      </c>
      <c r="F33" s="12">
        <f>D33*E33</f>
        <v>600000</v>
      </c>
      <c r="G33" s="12"/>
      <c r="H33" s="12"/>
      <c r="I33" s="12">
        <f>F33</f>
        <v>600000</v>
      </c>
    </row>
    <row r="34" spans="1:9" ht="31.5" x14ac:dyDescent="0.25">
      <c r="A34" s="10"/>
      <c r="B34" s="10" t="s">
        <v>59</v>
      </c>
      <c r="C34" s="11" t="s">
        <v>37</v>
      </c>
      <c r="D34" s="11">
        <v>1</v>
      </c>
      <c r="E34" s="12">
        <v>1200000</v>
      </c>
      <c r="F34" s="12">
        <v>1200000</v>
      </c>
      <c r="G34" s="12"/>
      <c r="H34" s="12"/>
      <c r="I34" s="12">
        <v>1200000</v>
      </c>
    </row>
    <row r="35" spans="1:9" s="9" customFormat="1" ht="15.75" x14ac:dyDescent="0.25">
      <c r="A35" s="7"/>
      <c r="B35" s="7" t="s">
        <v>60</v>
      </c>
      <c r="C35" s="6"/>
      <c r="D35" s="6"/>
      <c r="E35" s="8"/>
      <c r="F35" s="8">
        <f>F36</f>
        <v>4250000</v>
      </c>
      <c r="G35" s="8"/>
      <c r="H35" s="8"/>
      <c r="I35" s="8">
        <f t="shared" ref="I35" si="6">I36</f>
        <v>4250000</v>
      </c>
    </row>
    <row r="36" spans="1:9" s="9" customFormat="1" ht="47.25" x14ac:dyDescent="0.25">
      <c r="A36" s="7"/>
      <c r="B36" s="7" t="s">
        <v>28</v>
      </c>
      <c r="C36" s="6"/>
      <c r="D36" s="6"/>
      <c r="E36" s="8"/>
      <c r="F36" s="8">
        <f>F37</f>
        <v>4250000</v>
      </c>
      <c r="G36" s="8"/>
      <c r="H36" s="8"/>
      <c r="I36" s="8">
        <f>I37</f>
        <v>4250000</v>
      </c>
    </row>
    <row r="37" spans="1:9" ht="15.75" x14ac:dyDescent="0.25">
      <c r="A37" s="10"/>
      <c r="B37" s="10" t="s">
        <v>38</v>
      </c>
      <c r="C37" s="11" t="s">
        <v>37</v>
      </c>
      <c r="D37" s="11">
        <v>17</v>
      </c>
      <c r="E37" s="12">
        <v>250000</v>
      </c>
      <c r="F37" s="12">
        <f>D37*E37</f>
        <v>4250000</v>
      </c>
      <c r="G37" s="12"/>
      <c r="H37" s="12"/>
      <c r="I37" s="12">
        <f>F37</f>
        <v>4250000</v>
      </c>
    </row>
    <row r="38" spans="1:9" s="9" customFormat="1" ht="63" x14ac:dyDescent="0.25">
      <c r="A38" s="7"/>
      <c r="B38" s="7" t="s">
        <v>61</v>
      </c>
      <c r="C38" s="6"/>
      <c r="D38" s="6"/>
      <c r="E38" s="8"/>
      <c r="F38" s="8">
        <f>F39</f>
        <v>716000</v>
      </c>
      <c r="G38" s="8"/>
      <c r="H38" s="8"/>
      <c r="I38" s="8">
        <f>I39</f>
        <v>716000</v>
      </c>
    </row>
    <row r="39" spans="1:9" s="9" customFormat="1" ht="47.25" x14ac:dyDescent="0.25">
      <c r="A39" s="7"/>
      <c r="B39" s="7" t="s">
        <v>28</v>
      </c>
      <c r="C39" s="6"/>
      <c r="D39" s="6"/>
      <c r="E39" s="8"/>
      <c r="F39" s="8">
        <f>F40+F41</f>
        <v>716000</v>
      </c>
      <c r="G39" s="8"/>
      <c r="H39" s="8"/>
      <c r="I39" s="8">
        <f>I40+I41</f>
        <v>716000</v>
      </c>
    </row>
    <row r="40" spans="1:9" ht="15.75" x14ac:dyDescent="0.25">
      <c r="A40" s="10"/>
      <c r="B40" s="10" t="s">
        <v>39</v>
      </c>
      <c r="C40" s="11" t="s">
        <v>37</v>
      </c>
      <c r="D40" s="11">
        <v>5</v>
      </c>
      <c r="E40" s="12">
        <v>100000</v>
      </c>
      <c r="F40" s="12">
        <f>D40*E40</f>
        <v>500000</v>
      </c>
      <c r="G40" s="12"/>
      <c r="H40" s="12"/>
      <c r="I40" s="12">
        <f>F40</f>
        <v>500000</v>
      </c>
    </row>
    <row r="41" spans="1:9" s="9" customFormat="1" ht="15.75" x14ac:dyDescent="0.25">
      <c r="A41" s="10"/>
      <c r="B41" s="10" t="s">
        <v>40</v>
      </c>
      <c r="C41" s="11" t="s">
        <v>35</v>
      </c>
      <c r="D41" s="11">
        <v>8</v>
      </c>
      <c r="E41" s="30">
        <v>27000</v>
      </c>
      <c r="F41" s="12">
        <f>D41*E41</f>
        <v>216000</v>
      </c>
      <c r="G41" s="12"/>
      <c r="H41" s="12"/>
      <c r="I41" s="12">
        <f>F41</f>
        <v>216000</v>
      </c>
    </row>
    <row r="42" spans="1:9" s="9" customFormat="1" ht="126" x14ac:dyDescent="0.25">
      <c r="A42" s="10"/>
      <c r="B42" s="7" t="s">
        <v>62</v>
      </c>
      <c r="C42" s="11"/>
      <c r="D42" s="11"/>
      <c r="E42" s="12"/>
      <c r="F42" s="8">
        <f>F43</f>
        <v>955100</v>
      </c>
      <c r="G42" s="12"/>
      <c r="H42" s="12"/>
      <c r="I42" s="8">
        <f>I43</f>
        <v>955100</v>
      </c>
    </row>
    <row r="43" spans="1:9" s="9" customFormat="1" ht="47.25" x14ac:dyDescent="0.25">
      <c r="A43" s="10"/>
      <c r="B43" s="7" t="s">
        <v>28</v>
      </c>
      <c r="C43" s="11"/>
      <c r="D43" s="11"/>
      <c r="E43" s="12"/>
      <c r="F43" s="8">
        <f>F44+F45</f>
        <v>955100</v>
      </c>
      <c r="G43" s="12"/>
      <c r="H43" s="12"/>
      <c r="I43" s="8">
        <f>I44+I45</f>
        <v>955100</v>
      </c>
    </row>
    <row r="44" spans="1:9" s="9" customFormat="1" ht="47.25" x14ac:dyDescent="0.25">
      <c r="A44" s="10"/>
      <c r="B44" s="10" t="s">
        <v>70</v>
      </c>
      <c r="C44" s="11" t="s">
        <v>37</v>
      </c>
      <c r="D44" s="11">
        <v>6</v>
      </c>
      <c r="E44" s="12">
        <v>100000</v>
      </c>
      <c r="F44" s="12">
        <f>E44*D44</f>
        <v>600000</v>
      </c>
      <c r="G44" s="12"/>
      <c r="H44" s="12"/>
      <c r="I44" s="12">
        <f>F44</f>
        <v>600000</v>
      </c>
    </row>
    <row r="45" spans="1:9" s="9" customFormat="1" ht="31.5" x14ac:dyDescent="0.25">
      <c r="A45" s="10"/>
      <c r="B45" s="10" t="s">
        <v>49</v>
      </c>
      <c r="C45" s="11" t="s">
        <v>44</v>
      </c>
      <c r="D45" s="11">
        <v>1</v>
      </c>
      <c r="E45" s="12">
        <v>355100</v>
      </c>
      <c r="F45" s="12">
        <f>E45*D45</f>
        <v>355100</v>
      </c>
      <c r="G45" s="12"/>
      <c r="H45" s="12"/>
      <c r="I45" s="12">
        <f>F45</f>
        <v>355100</v>
      </c>
    </row>
    <row r="46" spans="1:9" s="9" customFormat="1" ht="47.25" x14ac:dyDescent="0.25">
      <c r="A46" s="10"/>
      <c r="B46" s="7" t="s">
        <v>63</v>
      </c>
      <c r="C46" s="11"/>
      <c r="D46" s="11"/>
      <c r="E46" s="12"/>
      <c r="F46" s="8">
        <f>F47</f>
        <v>300000</v>
      </c>
      <c r="G46" s="12"/>
      <c r="H46" s="12"/>
      <c r="I46" s="8">
        <f>I47</f>
        <v>300000</v>
      </c>
    </row>
    <row r="47" spans="1:9" s="9" customFormat="1" ht="47.25" x14ac:dyDescent="0.25">
      <c r="A47" s="10"/>
      <c r="B47" s="7" t="s">
        <v>28</v>
      </c>
      <c r="C47" s="11"/>
      <c r="D47" s="11"/>
      <c r="E47" s="12"/>
      <c r="F47" s="8">
        <f>F48</f>
        <v>300000</v>
      </c>
      <c r="G47" s="12"/>
      <c r="H47" s="12"/>
      <c r="I47" s="8">
        <f>I48</f>
        <v>300000</v>
      </c>
    </row>
    <row r="48" spans="1:9" s="9" customFormat="1" ht="47.25" x14ac:dyDescent="0.25">
      <c r="A48" s="10"/>
      <c r="B48" s="10" t="s">
        <v>71</v>
      </c>
      <c r="C48" s="11" t="s">
        <v>37</v>
      </c>
      <c r="D48" s="11">
        <v>3</v>
      </c>
      <c r="E48" s="12">
        <v>100000</v>
      </c>
      <c r="F48" s="12">
        <f>E48*D48</f>
        <v>300000</v>
      </c>
      <c r="G48" s="12"/>
      <c r="H48" s="12"/>
      <c r="I48" s="12">
        <f>F48</f>
        <v>300000</v>
      </c>
    </row>
    <row r="49" spans="1:9" s="9" customFormat="1" ht="82.5" customHeight="1" x14ac:dyDescent="0.25">
      <c r="A49" s="10"/>
      <c r="B49" s="7" t="s">
        <v>64</v>
      </c>
      <c r="C49" s="11"/>
      <c r="D49" s="11"/>
      <c r="E49" s="12"/>
      <c r="F49" s="8">
        <f>F50</f>
        <v>400000</v>
      </c>
      <c r="G49" s="8"/>
      <c r="H49" s="8"/>
      <c r="I49" s="8">
        <f>I50</f>
        <v>400000</v>
      </c>
    </row>
    <row r="50" spans="1:9" s="9" customFormat="1" ht="15.75" x14ac:dyDescent="0.25">
      <c r="A50" s="10"/>
      <c r="B50" s="7" t="s">
        <v>29</v>
      </c>
      <c r="C50" s="11"/>
      <c r="D50" s="11"/>
      <c r="E50" s="12"/>
      <c r="F50" s="8">
        <f>F51</f>
        <v>400000</v>
      </c>
      <c r="G50" s="8"/>
      <c r="H50" s="8"/>
      <c r="I50" s="8">
        <f>I51</f>
        <v>400000</v>
      </c>
    </row>
    <row r="51" spans="1:9" s="9" customFormat="1" ht="31.5" x14ac:dyDescent="0.25">
      <c r="A51" s="10"/>
      <c r="B51" s="29" t="s">
        <v>69</v>
      </c>
      <c r="C51" s="11" t="s">
        <v>44</v>
      </c>
      <c r="D51" s="15">
        <v>100</v>
      </c>
      <c r="E51" s="12">
        <v>4000</v>
      </c>
      <c r="F51" s="12">
        <f>E51*D51</f>
        <v>400000</v>
      </c>
      <c r="G51" s="12"/>
      <c r="H51" s="12"/>
      <c r="I51" s="12">
        <f>F51</f>
        <v>400000</v>
      </c>
    </row>
    <row r="52" spans="1:9" s="9" customFormat="1" ht="63" x14ac:dyDescent="0.25">
      <c r="A52" s="7"/>
      <c r="B52" s="7" t="s">
        <v>65</v>
      </c>
      <c r="C52" s="6"/>
      <c r="D52" s="6"/>
      <c r="E52" s="8"/>
      <c r="F52" s="8">
        <f>F53</f>
        <v>1955000</v>
      </c>
      <c r="G52" s="8"/>
      <c r="H52" s="8"/>
      <c r="I52" s="8">
        <f>I53</f>
        <v>1955000</v>
      </c>
    </row>
    <row r="53" spans="1:9" ht="47.25" x14ac:dyDescent="0.25">
      <c r="A53" s="7"/>
      <c r="B53" s="7" t="s">
        <v>28</v>
      </c>
      <c r="C53" s="6"/>
      <c r="D53" s="6"/>
      <c r="E53" s="8"/>
      <c r="F53" s="8">
        <f>F54+F55</f>
        <v>1955000</v>
      </c>
      <c r="G53" s="8"/>
      <c r="H53" s="8"/>
      <c r="I53" s="8">
        <f>I54+I55</f>
        <v>1955000</v>
      </c>
    </row>
    <row r="54" spans="1:9" ht="15.75" x14ac:dyDescent="0.25">
      <c r="A54" s="10"/>
      <c r="B54" s="10" t="s">
        <v>41</v>
      </c>
      <c r="C54" s="11" t="s">
        <v>37</v>
      </c>
      <c r="D54" s="11">
        <v>17</v>
      </c>
      <c r="E54" s="12">
        <v>35000</v>
      </c>
      <c r="F54" s="12">
        <f>D54*E54</f>
        <v>595000</v>
      </c>
      <c r="G54" s="12"/>
      <c r="H54" s="12"/>
      <c r="I54" s="12">
        <f>F54</f>
        <v>595000</v>
      </c>
    </row>
    <row r="55" spans="1:9" s="9" customFormat="1" ht="47.25" x14ac:dyDescent="0.25">
      <c r="A55" s="10"/>
      <c r="B55" s="10" t="s">
        <v>55</v>
      </c>
      <c r="C55" s="11" t="s">
        <v>37</v>
      </c>
      <c r="D55" s="11">
        <v>17</v>
      </c>
      <c r="E55" s="12">
        <v>80000</v>
      </c>
      <c r="F55" s="12">
        <f>D55*E55</f>
        <v>1360000</v>
      </c>
      <c r="G55" s="12"/>
      <c r="H55" s="12"/>
      <c r="I55" s="12">
        <f>F55</f>
        <v>1360000</v>
      </c>
    </row>
    <row r="56" spans="1:9" s="9" customFormat="1" ht="31.5" x14ac:dyDescent="0.25">
      <c r="A56" s="7"/>
      <c r="B56" s="7" t="s">
        <v>66</v>
      </c>
      <c r="C56" s="6"/>
      <c r="D56" s="6"/>
      <c r="E56" s="8"/>
      <c r="F56" s="8">
        <f>F57</f>
        <v>350000</v>
      </c>
      <c r="G56" s="8"/>
      <c r="H56" s="8"/>
      <c r="I56" s="8">
        <f>I57</f>
        <v>350000</v>
      </c>
    </row>
    <row r="57" spans="1:9" ht="47.25" x14ac:dyDescent="0.25">
      <c r="A57" s="7"/>
      <c r="B57" s="7" t="s">
        <v>28</v>
      </c>
      <c r="C57" s="6"/>
      <c r="D57" s="6"/>
      <c r="E57" s="8"/>
      <c r="F57" s="8">
        <f>F58</f>
        <v>350000</v>
      </c>
      <c r="G57" s="8"/>
      <c r="H57" s="8"/>
      <c r="I57" s="8">
        <f>I58</f>
        <v>350000</v>
      </c>
    </row>
    <row r="58" spans="1:9" ht="15.75" x14ac:dyDescent="0.25">
      <c r="A58" s="10"/>
      <c r="B58" s="10" t="s">
        <v>42</v>
      </c>
      <c r="C58" s="11" t="s">
        <v>37</v>
      </c>
      <c r="D58" s="11">
        <v>1</v>
      </c>
      <c r="E58" s="12">
        <v>350000</v>
      </c>
      <c r="F58" s="12">
        <f>D58*E58</f>
        <v>350000</v>
      </c>
      <c r="G58" s="12"/>
      <c r="H58" s="12"/>
      <c r="I58" s="12">
        <f>F58</f>
        <v>350000</v>
      </c>
    </row>
    <row r="59" spans="1:9" s="9" customFormat="1" ht="52.5" customHeight="1" x14ac:dyDescent="0.25">
      <c r="A59" s="7"/>
      <c r="B59" s="7" t="s">
        <v>67</v>
      </c>
      <c r="C59" s="6"/>
      <c r="D59" s="6"/>
      <c r="E59" s="8"/>
      <c r="F59" s="8">
        <f t="shared" ref="F59:I60" si="7">F60</f>
        <v>1000000</v>
      </c>
      <c r="G59" s="8"/>
      <c r="H59" s="8"/>
      <c r="I59" s="8">
        <f>I60</f>
        <v>1000000</v>
      </c>
    </row>
    <row r="60" spans="1:9" s="9" customFormat="1" ht="15.75" x14ac:dyDescent="0.25">
      <c r="A60" s="7"/>
      <c r="B60" s="7" t="s">
        <v>29</v>
      </c>
      <c r="C60" s="6"/>
      <c r="D60" s="6"/>
      <c r="E60" s="8"/>
      <c r="F60" s="8">
        <f t="shared" si="7"/>
        <v>1000000</v>
      </c>
      <c r="G60" s="8"/>
      <c r="H60" s="8"/>
      <c r="I60" s="8">
        <f t="shared" si="7"/>
        <v>1000000</v>
      </c>
    </row>
    <row r="61" spans="1:9" ht="15.75" x14ac:dyDescent="0.25">
      <c r="A61" s="10"/>
      <c r="B61" s="10" t="s">
        <v>43</v>
      </c>
      <c r="C61" s="11" t="s">
        <v>44</v>
      </c>
      <c r="D61" s="11">
        <v>1</v>
      </c>
      <c r="E61" s="12">
        <v>1000000</v>
      </c>
      <c r="F61" s="12">
        <f>D61*E61</f>
        <v>1000000</v>
      </c>
      <c r="G61" s="12"/>
      <c r="H61" s="12"/>
      <c r="I61" s="12">
        <f>F61</f>
        <v>1000000</v>
      </c>
    </row>
    <row r="62" spans="1:9" s="9" customFormat="1" ht="15.75" x14ac:dyDescent="0.25">
      <c r="A62" s="7"/>
      <c r="B62" s="7" t="s">
        <v>13</v>
      </c>
      <c r="C62" s="6"/>
      <c r="D62" s="6"/>
      <c r="E62" s="8"/>
      <c r="F62" s="8">
        <f>F29+F25+F10</f>
        <v>19655745</v>
      </c>
      <c r="G62" s="8"/>
      <c r="H62" s="8"/>
      <c r="I62" s="8">
        <f>F62</f>
        <v>19655745</v>
      </c>
    </row>
    <row r="63" spans="1:9" s="9" customFormat="1" ht="15.75" x14ac:dyDescent="0.25">
      <c r="A63" s="16"/>
      <c r="B63" s="1"/>
      <c r="C63" s="1"/>
      <c r="D63" s="1"/>
      <c r="E63" s="1"/>
      <c r="F63" s="1"/>
      <c r="G63" s="24"/>
      <c r="H63" s="1"/>
      <c r="I63" s="1"/>
    </row>
    <row r="64" spans="1:9" ht="19.5" customHeight="1" x14ac:dyDescent="0.25">
      <c r="A64" s="35" t="s">
        <v>14</v>
      </c>
      <c r="B64" s="35"/>
      <c r="C64" s="35"/>
      <c r="D64" s="35"/>
      <c r="E64" s="35"/>
      <c r="F64" s="35"/>
      <c r="G64" s="35"/>
      <c r="H64" s="35"/>
      <c r="I64" s="35"/>
    </row>
    <row r="65" spans="1:9" s="9" customFormat="1" x14ac:dyDescent="0.25"/>
    <row r="66" spans="1:9" s="9" customFormat="1" ht="15.75" x14ac:dyDescent="0.25">
      <c r="A66" s="34" t="s">
        <v>15</v>
      </c>
      <c r="B66" s="34"/>
      <c r="C66" s="34"/>
      <c r="D66" s="34"/>
      <c r="E66" s="34"/>
      <c r="F66" s="34"/>
      <c r="G66" s="34"/>
      <c r="H66" s="34"/>
      <c r="I66" s="34"/>
    </row>
    <row r="67" spans="1:9" ht="15.75" x14ac:dyDescent="0.25">
      <c r="A67" s="16"/>
    </row>
    <row r="68" spans="1:9" s="17" customFormat="1" ht="15.75" x14ac:dyDescent="0.25">
      <c r="A68" s="36" t="s">
        <v>51</v>
      </c>
      <c r="B68" s="36"/>
      <c r="C68" s="36"/>
      <c r="D68" s="36"/>
      <c r="E68" s="36"/>
      <c r="F68" s="36"/>
      <c r="G68" s="36"/>
      <c r="H68" s="36"/>
      <c r="I68" s="36"/>
    </row>
    <row r="69" spans="1:9" s="9" customFormat="1" ht="16.5" customHeight="1" x14ac:dyDescent="0.25">
      <c r="A69" s="18" t="s">
        <v>16</v>
      </c>
      <c r="B69" s="1"/>
      <c r="C69" s="1"/>
      <c r="D69" s="1"/>
      <c r="E69" s="1"/>
      <c r="F69" s="1"/>
      <c r="G69" s="1"/>
      <c r="H69" s="1"/>
      <c r="I69" s="1"/>
    </row>
    <row r="70" spans="1:9" ht="15.75" x14ac:dyDescent="0.25">
      <c r="A70" s="34" t="s">
        <v>17</v>
      </c>
      <c r="B70" s="34"/>
      <c r="C70" s="34"/>
      <c r="D70" s="34"/>
      <c r="E70" s="34"/>
      <c r="F70" s="34"/>
      <c r="G70" s="34"/>
      <c r="H70" s="34"/>
      <c r="I70" s="34"/>
    </row>
    <row r="71" spans="1:9" ht="15.75" x14ac:dyDescent="0.25">
      <c r="A71" s="19"/>
      <c r="B71" s="19"/>
      <c r="C71" s="19"/>
      <c r="D71" s="19"/>
      <c r="E71" s="19"/>
      <c r="F71" s="19"/>
      <c r="G71" s="19"/>
      <c r="H71" s="19"/>
      <c r="I71" s="19"/>
    </row>
    <row r="72" spans="1:9" s="9" customFormat="1" ht="15.75" x14ac:dyDescent="0.25">
      <c r="A72" s="34" t="s">
        <v>18</v>
      </c>
      <c r="B72" s="34"/>
      <c r="C72" s="34"/>
      <c r="D72" s="34"/>
      <c r="E72" s="34"/>
      <c r="F72" s="34"/>
      <c r="G72" s="34"/>
      <c r="H72" s="34"/>
      <c r="I72" s="34"/>
    </row>
    <row r="73" spans="1:9" s="9" customFormat="1" ht="15.75" x14ac:dyDescent="0.25">
      <c r="A73" s="16"/>
      <c r="B73" s="1"/>
      <c r="C73" s="1"/>
      <c r="D73" s="1"/>
      <c r="E73" s="1"/>
      <c r="F73" s="1"/>
      <c r="G73" s="1"/>
      <c r="H73" s="1"/>
      <c r="I73" s="1"/>
    </row>
    <row r="74" spans="1:9" ht="15.75" x14ac:dyDescent="0.25">
      <c r="A74" s="34" t="s">
        <v>19</v>
      </c>
      <c r="B74" s="34"/>
      <c r="C74" s="34"/>
      <c r="D74" s="34"/>
      <c r="E74" s="34"/>
      <c r="F74" s="34"/>
      <c r="G74" s="34"/>
      <c r="H74" s="34"/>
      <c r="I74" s="34"/>
    </row>
    <row r="75" spans="1:9" s="9" customFormat="1" ht="15.75" x14ac:dyDescent="0.25">
      <c r="A75" s="20"/>
      <c r="B75" s="1"/>
      <c r="C75" s="1"/>
      <c r="D75" s="1"/>
      <c r="E75" s="1"/>
      <c r="F75" s="1"/>
      <c r="G75" s="1"/>
      <c r="H75" s="1"/>
      <c r="I75" s="1"/>
    </row>
    <row r="76" spans="1:9" s="17" customFormat="1" ht="15.75" x14ac:dyDescent="0.25">
      <c r="A76" s="37" t="s">
        <v>45</v>
      </c>
      <c r="B76" s="37"/>
      <c r="C76" s="37"/>
      <c r="D76" s="37"/>
      <c r="E76" s="37"/>
      <c r="F76" s="37"/>
      <c r="G76" s="37"/>
      <c r="H76" s="37"/>
      <c r="I76" s="37"/>
    </row>
    <row r="77" spans="1:9" s="17" customFormat="1" ht="15.75" x14ac:dyDescent="0.25">
      <c r="A77" s="21"/>
    </row>
    <row r="78" spans="1:9" s="17" customFormat="1" ht="15.75" x14ac:dyDescent="0.25">
      <c r="A78" s="37" t="s">
        <v>46</v>
      </c>
      <c r="B78" s="37"/>
      <c r="C78" s="37"/>
      <c r="D78" s="37"/>
      <c r="E78" s="37"/>
      <c r="F78" s="37"/>
      <c r="G78" s="37"/>
      <c r="H78" s="37"/>
      <c r="I78" s="37"/>
    </row>
    <row r="79" spans="1:9" s="17" customFormat="1" ht="15.75" x14ac:dyDescent="0.25">
      <c r="A79" s="21"/>
    </row>
    <row r="80" spans="1:9" s="17" customFormat="1" ht="15.75" x14ac:dyDescent="0.25">
      <c r="A80" s="37" t="s">
        <v>50</v>
      </c>
      <c r="B80" s="37"/>
      <c r="C80" s="37"/>
      <c r="D80" s="37"/>
      <c r="E80" s="37"/>
      <c r="F80" s="37"/>
      <c r="G80" s="37"/>
      <c r="H80" s="37"/>
      <c r="I80" s="37"/>
    </row>
    <row r="81" spans="1:9" s="17" customFormat="1" ht="15.75" x14ac:dyDescent="0.25">
      <c r="A81" s="22"/>
    </row>
    <row r="82" spans="1:9" s="17" customFormat="1" ht="15.75" x14ac:dyDescent="0.25">
      <c r="A82" s="37" t="s">
        <v>47</v>
      </c>
      <c r="B82" s="37"/>
      <c r="C82" s="37"/>
      <c r="D82" s="37"/>
      <c r="E82" s="37"/>
      <c r="F82" s="37"/>
      <c r="G82" s="37"/>
      <c r="H82" s="37"/>
      <c r="I82" s="37"/>
    </row>
    <row r="83" spans="1:9" ht="15.75" x14ac:dyDescent="0.25">
      <c r="A83" s="39"/>
      <c r="B83" s="39"/>
      <c r="C83" s="39"/>
      <c r="D83" s="39"/>
      <c r="E83" s="39"/>
      <c r="F83" s="39"/>
      <c r="G83" s="39"/>
      <c r="H83" s="39"/>
      <c r="I83" s="39"/>
    </row>
    <row r="84" spans="1:9" ht="15.75" x14ac:dyDescent="0.25">
      <c r="A84" s="39"/>
      <c r="B84" s="39"/>
      <c r="C84" s="39"/>
      <c r="D84" s="39"/>
      <c r="E84" s="39"/>
      <c r="F84" s="39"/>
      <c r="G84" s="39"/>
      <c r="H84" s="39"/>
      <c r="I84" s="39"/>
    </row>
    <row r="85" spans="1:9" ht="15.75" x14ac:dyDescent="0.25">
      <c r="A85" s="39"/>
      <c r="B85" s="39"/>
      <c r="C85" s="39"/>
      <c r="D85" s="39"/>
      <c r="E85" s="39"/>
      <c r="F85" s="39"/>
      <c r="G85" s="39"/>
      <c r="H85" s="39"/>
      <c r="I85" s="39"/>
    </row>
    <row r="86" spans="1:9" ht="15.75" x14ac:dyDescent="0.25">
      <c r="A86" s="20"/>
    </row>
    <row r="87" spans="1:9" ht="15.75" x14ac:dyDescent="0.25">
      <c r="A87" s="20"/>
    </row>
    <row r="88" spans="1:9" x14ac:dyDescent="0.25">
      <c r="A88" s="23"/>
    </row>
  </sheetData>
  <mergeCells count="25">
    <mergeCell ref="A82:I82"/>
    <mergeCell ref="A83:I83"/>
    <mergeCell ref="A84:I84"/>
    <mergeCell ref="A85:I85"/>
    <mergeCell ref="G1:I1"/>
    <mergeCell ref="A76:I76"/>
    <mergeCell ref="A78:I78"/>
    <mergeCell ref="A80:I80"/>
    <mergeCell ref="A8:A9"/>
    <mergeCell ref="G8:I8"/>
    <mergeCell ref="A3:I3"/>
    <mergeCell ref="A5:I5"/>
    <mergeCell ref="A6:I6"/>
    <mergeCell ref="A7:I7"/>
    <mergeCell ref="B8:B9"/>
    <mergeCell ref="C8:C9"/>
    <mergeCell ref="D8:D9"/>
    <mergeCell ref="E8:E9"/>
    <mergeCell ref="F8:F9"/>
    <mergeCell ref="A74:I74"/>
    <mergeCell ref="A64:I64"/>
    <mergeCell ref="A66:I66"/>
    <mergeCell ref="A68:I68"/>
    <mergeCell ref="A70:I70"/>
    <mergeCell ref="A72:I72"/>
  </mergeCells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2021-03-25T03:37:33Z</cp:lastPrinted>
  <dcterms:created xsi:type="dcterms:W3CDTF">2021-01-27T10:48:44Z</dcterms:created>
  <dcterms:modified xsi:type="dcterms:W3CDTF">2021-03-25T03:40:02Z</dcterms:modified>
</cp:coreProperties>
</file>