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katova Dana\Desktop\Сметы и деталки на согласование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Лист1!$A$1:$I$76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21" i="1"/>
  <c r="F21" i="1"/>
  <c r="F22" i="1"/>
  <c r="F12" i="1"/>
  <c r="F15" i="1" l="1"/>
  <c r="I15" i="1" s="1"/>
  <c r="F51" i="1" l="1"/>
  <c r="I51" i="1" s="1"/>
  <c r="I50" i="1" s="1"/>
  <c r="F42" i="1"/>
  <c r="I22" i="1"/>
  <c r="F50" i="1" l="1"/>
  <c r="E20" i="1"/>
  <c r="F20" i="1" l="1"/>
  <c r="I20" i="1" s="1"/>
  <c r="I12" i="1"/>
  <c r="F46" i="1" l="1"/>
  <c r="I46" i="1" s="1"/>
  <c r="F26" i="1"/>
  <c r="I26" i="1" s="1"/>
  <c r="F25" i="1"/>
  <c r="I25" i="1" s="1"/>
  <c r="F27" i="1" l="1"/>
  <c r="I27" i="1" s="1"/>
  <c r="F28" i="1"/>
  <c r="I28" i="1" s="1"/>
  <c r="F29" i="1"/>
  <c r="I29" i="1" s="1"/>
  <c r="F45" i="1"/>
  <c r="I45" i="1" s="1"/>
  <c r="I44" i="1" s="1"/>
  <c r="I43" i="1" s="1"/>
  <c r="F44" i="1" l="1"/>
  <c r="F43" i="1" s="1"/>
  <c r="F17" i="1"/>
  <c r="I17" i="1" s="1"/>
  <c r="F16" i="1"/>
  <c r="F13" i="1"/>
  <c r="I13" i="1" l="1"/>
  <c r="F49" i="1"/>
  <c r="F39" i="1"/>
  <c r="F36" i="1"/>
  <c r="F33" i="1"/>
  <c r="I33" i="1" s="1"/>
  <c r="I32" i="1" s="1"/>
  <c r="F24" i="1"/>
  <c r="F19" i="1"/>
  <c r="I19" i="1" s="1"/>
  <c r="F18" i="1"/>
  <c r="I18" i="1" s="1"/>
  <c r="F14" i="1"/>
  <c r="I14" i="1" s="1"/>
  <c r="I11" i="1" l="1"/>
  <c r="I10" i="1" s="1"/>
  <c r="I49" i="1"/>
  <c r="I48" i="1" s="1"/>
  <c r="I47" i="1" s="1"/>
  <c r="F48" i="1"/>
  <c r="F47" i="1" s="1"/>
  <c r="F11" i="1"/>
  <c r="F10" i="1" s="1"/>
  <c r="F32" i="1"/>
  <c r="F31" i="1" s="1"/>
  <c r="F23" i="1"/>
  <c r="I24" i="1"/>
  <c r="I23" i="1" s="1"/>
  <c r="F41" i="1"/>
  <c r="F40" i="1" s="1"/>
  <c r="I42" i="1"/>
  <c r="I41" i="1" s="1"/>
  <c r="I40" i="1" s="1"/>
  <c r="F35" i="1"/>
  <c r="F34" i="1" s="1"/>
  <c r="I36" i="1"/>
  <c r="I35" i="1" s="1"/>
  <c r="I34" i="1" s="1"/>
  <c r="I39" i="1"/>
  <c r="I38" i="1" s="1"/>
  <c r="I37" i="1" s="1"/>
  <c r="F38" i="1"/>
  <c r="F37" i="1" s="1"/>
  <c r="F30" i="1" l="1"/>
  <c r="I31" i="1"/>
  <c r="I30" i="1" s="1"/>
  <c r="F52" i="1" l="1"/>
  <c r="I52" i="1"/>
</calcChain>
</file>

<file path=xl/comments1.xml><?xml version="1.0" encoding="utf-8"?>
<comments xmlns="http://schemas.openxmlformats.org/spreadsheetml/2006/main">
  <authors>
    <author>User</author>
  </authors>
  <commentList>
    <comment ref="A56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эти пункты тоже нужно тоже заполнить</t>
        </r>
      </text>
    </comment>
  </commentList>
</comments>
</file>

<file path=xl/sharedStrings.xml><?xml version="1.0" encoding="utf-8"?>
<sst xmlns="http://schemas.openxmlformats.org/spreadsheetml/2006/main" count="96" uniqueCount="70">
  <si>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</si>
  <si>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</si>
  <si>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</si>
  <si>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</si>
  <si>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</si>
  <si>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</si>
  <si>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</si>
  <si>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</si>
  <si>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</si>
  <si>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</si>
  <si>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</si>
  <si>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Материально-техническое обеспечение:</t>
  </si>
  <si>
    <t>Прямые расходы:</t>
  </si>
  <si>
    <t>Итого:</t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</si>
  <si>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</si>
  <si>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</si>
  <si>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</si>
  <si>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</si>
  <si>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 xml:space="preserve">Директор проектного офиса по государственному </t>
  </si>
  <si>
    <t>грантовому финансированию</t>
  </si>
  <si>
    <t xml:space="preserve">Менеджер проектного офиса по государственному </t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</si>
  <si>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</si>
  <si>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</si>
  <si>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</si>
  <si>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</si>
  <si>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Коммунальные услуги и (или) эксплуатационные расходы</t>
  </si>
  <si>
    <t>Административные расходы:</t>
  </si>
  <si>
    <t>Руководитель проекта</t>
  </si>
  <si>
    <t>месяц</t>
  </si>
  <si>
    <t>Бухгалтер проекта</t>
  </si>
  <si>
    <t>Менеджер проекта</t>
  </si>
  <si>
    <t xml:space="preserve">месяц </t>
  </si>
  <si>
    <t>услуга</t>
  </si>
  <si>
    <t>штук</t>
  </si>
  <si>
    <t>Петличный микрофон</t>
  </si>
  <si>
    <t>Софтбокс комплект + предметный стол</t>
  </si>
  <si>
    <t>Услуги социолога</t>
  </si>
  <si>
    <t>Расходы по оплате работ и услуг оказываемых физическими лицами, в том числе:</t>
  </si>
  <si>
    <t xml:space="preserve"> Руководитель организации _________________  Ерниязова А.А. </t>
  </si>
  <si>
    <t>Мобильный телефон</t>
  </si>
  <si>
    <t>Стеллаж для документов</t>
  </si>
  <si>
    <t>Стол рабочий с тумбой</t>
  </si>
  <si>
    <t>Канцелярские товары</t>
  </si>
  <si>
    <t>Кресла для офиса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</si>
  <si>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</si>
  <si>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______________  Сариев А.У.</t>
  </si>
  <si>
    <t>______________ Мукатова Д.М.</t>
  </si>
  <si>
    <t xml:space="preserve">Услуги врача эпидемиолога (9 месяцев * 50 000 тенге)
</t>
  </si>
  <si>
    <t>Услуги врача терапевта (8 месяцев * 127 500 тенге)</t>
  </si>
  <si>
    <t>Публикации в СМИ в том числе:</t>
  </si>
  <si>
    <t>Nur.KZ (2 публикация *255 000 тенге)</t>
  </si>
  <si>
    <r>
      <t xml:space="preserve">Грантополучатель: </t>
    </r>
    <r>
      <rPr>
        <sz val="12"/>
        <color theme="1"/>
        <rFont val="Times New Roman"/>
        <family val="1"/>
        <charset val="204"/>
      </rPr>
      <t xml:space="preserve">Общественный фонд «Лига волонтеров Казахстана» </t>
    </r>
  </si>
  <si>
    <r>
      <t xml:space="preserve">Тема гранта: </t>
    </r>
    <r>
      <rPr>
        <sz val="12"/>
        <color theme="1"/>
        <rFont val="Times New Roman"/>
        <family val="1"/>
        <charset val="204"/>
      </rPr>
      <t>Повышение уровня грамотности населения в вопросах здоровья и борьба с факторами риска неинфекционных заболеваний (НИЗ)</t>
    </r>
  </si>
  <si>
    <t xml:space="preserve">Менеджер по связям с общественностью </t>
  </si>
  <si>
    <t xml:space="preserve">Услуги по съёмке и монтажу видеороликов  (на государственном языке - 4 и на русском языке - 4 с длительностью не менее 1 минуты) </t>
  </si>
  <si>
    <t>Расходы на оплату аренды за помещения г. Алматы (22 кв.м. * 5 000 тг)</t>
  </si>
  <si>
    <t>Расходные материалы,приобретение товаров,необходимых для обслуживания и содержания основных средств и другие запасы, в том числе:</t>
  </si>
  <si>
    <r>
      <t>Услуги графического дизайнера  (на государственном языке  - 4 и на русском языке 4 инфографик</t>
    </r>
    <r>
      <rPr>
        <sz val="12"/>
        <rFont val="Times New Roman"/>
        <family val="1"/>
        <charset val="204"/>
      </rPr>
      <t>)</t>
    </r>
  </si>
  <si>
    <t xml:space="preserve">Услуга доступа ZOOM для провидения прямых эфиров </t>
  </si>
  <si>
    <t xml:space="preserve">Услуги таргетированной рекламы  </t>
  </si>
  <si>
    <t>Грантополучатель: Общественный фонд "Лига волонтеров Казахстана"</t>
  </si>
  <si>
    <r>
      <t xml:space="preserve">Сумма гранта: </t>
    </r>
    <r>
      <rPr>
        <sz val="12"/>
        <color theme="1"/>
        <rFont val="Times New Roman"/>
        <family val="1"/>
        <charset val="204"/>
      </rPr>
      <t>7 860 000 (семь миллионов восемьсот шестьдесят тысяч) тенге</t>
    </r>
  </si>
  <si>
    <t>Мероприятие 1. Проведение онлайн опроса среди населения по вопросам снижения факторов риска НИЗ</t>
  </si>
  <si>
    <t xml:space="preserve">Мероприятие 2. Поиск и анализ информации для разработки инфографики, видеороликов, постов для размещения в социальных сетях и интернет – порталах; работка плана онлайн – дисскусионных площадок и прямых эфиров; 
Разработка плана общественных слушаний </t>
  </si>
  <si>
    <t xml:space="preserve">Мероприятие 3. Разработка инфографики по освещению вопросов снижения факторов риска НИЗ  </t>
  </si>
  <si>
    <t xml:space="preserve">Мероприятие 4.Съемка и монтаж видеоролика по освещению вопросов снижения факторов риска НИЗ </t>
  </si>
  <si>
    <t>Мероприятие 5. Проведение онлайн-дискуссионных площадок и прямых эфиров</t>
  </si>
  <si>
    <t>Мероприятие 6. Проведение онлайн общественных слушаний во всех 17 регионах Казахстана для повышения уровня грамотности населения в вопросах здоровья и борьбы с факторами риска с привлечением представителей медико-социальных и правозащитных НПО, общественных деятелей, медицинской общественности и журналистов</t>
  </si>
  <si>
    <t xml:space="preserve">Председатель Правления 
_________________ Диас Л.
Заместитель Председателя Правления
 _________________ Абенова Б.М.
</t>
  </si>
  <si>
    <t>Приложение № 2 
к Договору о предоставлении гранта 
от «01» марта 2021 года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</si>
</sst>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₸_-;\-* #,##0\ _₸_-;_-* &quot;-&quot;\ _₸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51">
    <xf numFmtId="0" fontId="0" fillId="0" borderId="0" xfId="0"/>
    <xf numFmtId="0" fontId="2" fillId="4" borderId="0" xfId="0" applyFont="1" applyFill="1" applyAlignment="1">
      <alignment horizontal="left" vertical="center" wrapText="1" indent="10"/>
    </xf>
    <xf numFmtId="0" fontId="2" fillId="4" borderId="0" xfId="0" applyFont="1" applyFill="1" applyAlignment="1">
      <alignment horizontal="left" vertical="center" indent="10"/>
    </xf>
    <xf numFmtId="0" fontId="1" fillId="4" borderId="1" xfId="0" applyFont="1" applyFill="1" applyBorder="1" applyAlignment="1">
      <alignment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1" fontId="1" fillId="4" borderId="1" xfId="0" applyNumberFormat="1" applyFont="1" applyFill="1" applyBorder="1" applyAlignment="1">
      <alignment horizontal="center" vertical="center"/>
    </xf>
    <xf numFmtId="41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/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 wrapText="1"/>
    </xf>
    <xf numFmtId="1" fontId="1" fillId="4" borderId="1" xfId="1" applyNumberFormat="1" applyFont="1" applyFill="1" applyBorder="1" applyAlignment="1">
      <alignment horizontal="center" vertical="center" wrapText="1"/>
    </xf>
    <xf numFmtId="41" fontId="1" fillId="4" borderId="1" xfId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left" vertical="top"/>
    </xf>
    <xf numFmtId="0" fontId="1" fillId="4" borderId="0" xfId="0" applyFont="1" applyFill="1"/>
    <xf numFmtId="0" fontId="10" fillId="4" borderId="0" xfId="0" applyFont="1" applyFill="1" applyAlignment="1">
      <alignment vertical="center" wrapText="1"/>
    </xf>
    <xf numFmtId="0" fontId="1" fillId="4" borderId="0" xfId="0" applyFont="1" applyFill="1" applyAlignment="1">
      <alignment horizontal="left" vertical="center" indent="15"/>
    </xf>
    <xf numFmtId="0" fontId="2" fillId="4" borderId="0" xfId="0" applyFont="1" applyFill="1" applyAlignment="1">
      <alignment horizontal="center" vertical="center"/>
    </xf>
    <xf numFmtId="41" fontId="1" fillId="4" borderId="0" xfId="0" applyNumberFormat="1" applyFont="1" applyFill="1"/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/>
    </xf>
    <xf numFmtId="16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41" fontId="2" fillId="4" borderId="3" xfId="0" applyNumberFormat="1" applyFont="1" applyFill="1" applyBorder="1" applyAlignment="1">
      <alignment horizontal="center" vertical="center"/>
    </xf>
    <xf numFmtId="41" fontId="8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41" fontId="2" fillId="4" borderId="0" xfId="0" applyNumberFormat="1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2" fillId="4" borderId="1" xfId="2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4" borderId="0" xfId="0" applyFont="1" applyFill="1" applyAlignment="1">
      <alignment horizontal="left" vertical="center"/>
    </xf>
    <xf numFmtId="41" fontId="2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6"/>
  <sheetViews>
    <sheetView tabSelected="1" view="pageBreakPreview" zoomScale="80" zoomScaleNormal="86" zoomScaleSheetLayoutView="80" workbookViewId="0">
      <selection activeCell="G1" sqref="G1:I1"/>
    </sheetView>
  </sheetViews>
  <sheetFormatPr defaultRowHeight="15.75" x14ac:dyDescent="0.25"/>
  <cols>
    <col min="1" max="1" width="5.85546875" style="16" customWidth="1"/>
    <col min="2" max="2" width="66.7109375" style="15" customWidth="1"/>
    <col min="3" max="3" width="17.42578125" style="16" customWidth="1"/>
    <col min="4" max="4" width="14.140625" style="16" customWidth="1"/>
    <col min="5" max="5" width="18" style="16" customWidth="1"/>
    <col min="6" max="6" width="18.28515625" style="16" customWidth="1"/>
    <col min="7" max="7" width="13.85546875" style="16" customWidth="1"/>
    <col min="8" max="8" width="12.85546875" style="16" customWidth="1"/>
    <col min="9" max="9" width="19" style="16" customWidth="1"/>
    <col min="10" max="10" width="15.28515625" style="16" customWidth="1"/>
    <col min="11" max="11" width="11.28515625" style="16" bestFit="1" customWidth="1"/>
    <col min="12" max="16384" width="9.140625" style="16"/>
  </cols>
  <sheetData>
    <row r="1" spans="1:11" ht="53.25" customHeight="1" x14ac:dyDescent="0.25">
      <c r="A1" s="17"/>
      <c r="B1" s="17"/>
      <c r="C1" s="17"/>
      <c r="D1" s="17"/>
      <c r="E1" s="17"/>
      <c r="F1" s="17"/>
      <c r="G1" s="46" t="s">
        <v>69</v>
      </c>
      <c r="H1" s="46"/>
      <c r="I1" s="46"/>
    </row>
    <row r="2" spans="1:11" x14ac:dyDescent="0.25">
      <c r="A2" s="18"/>
    </row>
    <row r="3" spans="1:11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</row>
    <row r="4" spans="1:11" x14ac:dyDescent="0.25">
      <c r="A4" s="19"/>
    </row>
    <row r="5" spans="1:11" x14ac:dyDescent="0.25">
      <c r="A5" s="47" t="s">
        <v>51</v>
      </c>
      <c r="B5" s="47"/>
      <c r="C5" s="47"/>
      <c r="D5" s="47"/>
      <c r="E5" s="47"/>
      <c r="F5" s="47"/>
      <c r="G5" s="47"/>
      <c r="H5" s="47"/>
      <c r="I5" s="47"/>
    </row>
    <row r="6" spans="1:11" ht="17.25" customHeight="1" x14ac:dyDescent="0.25">
      <c r="A6" s="45" t="s">
        <v>52</v>
      </c>
      <c r="B6" s="45"/>
      <c r="C6" s="45"/>
      <c r="D6" s="45"/>
      <c r="E6" s="45"/>
      <c r="F6" s="45"/>
      <c r="G6" s="45"/>
      <c r="H6" s="45"/>
      <c r="I6" s="45"/>
    </row>
    <row r="7" spans="1:11" x14ac:dyDescent="0.25">
      <c r="A7" s="50" t="s">
        <v>61</v>
      </c>
      <c r="B7" s="50"/>
      <c r="C7" s="50"/>
      <c r="D7" s="50"/>
      <c r="E7" s="50"/>
      <c r="F7" s="50"/>
      <c r="G7" s="50"/>
      <c r="H7" s="50"/>
      <c r="I7" s="50"/>
    </row>
    <row r="8" spans="1:11" ht="31.5" customHeight="1" x14ac:dyDescent="0.25">
      <c r="A8" s="44" t="s">
        <v>1</v>
      </c>
      <c r="B8" s="44" t="s">
        <v>2</v>
      </c>
      <c r="C8" s="44" t="s">
        <v>3</v>
      </c>
      <c r="D8" s="44" t="s">
        <v>4</v>
      </c>
      <c r="E8" s="44" t="s">
        <v>5</v>
      </c>
      <c r="F8" s="44" t="s">
        <v>6</v>
      </c>
      <c r="G8" s="44" t="s">
        <v>7</v>
      </c>
      <c r="H8" s="44"/>
      <c r="I8" s="44"/>
    </row>
    <row r="9" spans="1:11" ht="63" x14ac:dyDescent="0.25">
      <c r="A9" s="44"/>
      <c r="B9" s="44"/>
      <c r="C9" s="44"/>
      <c r="D9" s="44"/>
      <c r="E9" s="44"/>
      <c r="F9" s="44"/>
      <c r="G9" s="31" t="s">
        <v>8</v>
      </c>
      <c r="H9" s="31" t="s">
        <v>9</v>
      </c>
      <c r="I9" s="31" t="s">
        <v>10</v>
      </c>
    </row>
    <row r="10" spans="1:11" x14ac:dyDescent="0.25">
      <c r="A10" s="31">
        <v>1</v>
      </c>
      <c r="B10" s="34" t="s">
        <v>26</v>
      </c>
      <c r="C10" s="3"/>
      <c r="D10" s="3"/>
      <c r="E10" s="6"/>
      <c r="F10" s="7">
        <f>F11+F16+F17+F18+F19+F20+F21</f>
        <v>3039000</v>
      </c>
      <c r="G10" s="7"/>
      <c r="H10" s="7"/>
      <c r="I10" s="7">
        <f>I11+I16+I17+I18+I19+I20+I21</f>
        <v>3039000</v>
      </c>
      <c r="J10" s="8"/>
    </row>
    <row r="11" spans="1:11" x14ac:dyDescent="0.25">
      <c r="A11" s="3"/>
      <c r="B11" s="34" t="s">
        <v>21</v>
      </c>
      <c r="C11" s="3"/>
      <c r="D11" s="4"/>
      <c r="E11" s="6"/>
      <c r="F11" s="7">
        <f>SUM(F12:F15)</f>
        <v>1720000</v>
      </c>
      <c r="G11" s="7"/>
      <c r="H11" s="7"/>
      <c r="I11" s="28">
        <f>SUM(I12:I15)</f>
        <v>1720000</v>
      </c>
      <c r="J11" s="20"/>
      <c r="K11" s="20"/>
    </row>
    <row r="12" spans="1:11" x14ac:dyDescent="0.25">
      <c r="A12" s="3"/>
      <c r="B12" s="35" t="s">
        <v>27</v>
      </c>
      <c r="C12" s="5" t="s">
        <v>28</v>
      </c>
      <c r="D12" s="4">
        <v>8</v>
      </c>
      <c r="E12" s="6">
        <v>70000</v>
      </c>
      <c r="F12" s="6">
        <f>SUM(D12*E12)</f>
        <v>560000</v>
      </c>
      <c r="G12" s="6"/>
      <c r="H12" s="6"/>
      <c r="I12" s="6">
        <f t="shared" ref="I12:I20" si="0">F12</f>
        <v>560000</v>
      </c>
    </row>
    <row r="13" spans="1:11" x14ac:dyDescent="0.25">
      <c r="A13" s="3"/>
      <c r="B13" s="35" t="s">
        <v>29</v>
      </c>
      <c r="C13" s="5" t="s">
        <v>28</v>
      </c>
      <c r="D13" s="4">
        <v>8</v>
      </c>
      <c r="E13" s="6">
        <v>42500</v>
      </c>
      <c r="F13" s="6">
        <f>SUM(D13*E13)</f>
        <v>340000</v>
      </c>
      <c r="G13" s="6"/>
      <c r="H13" s="6"/>
      <c r="I13" s="6">
        <f t="shared" si="0"/>
        <v>340000</v>
      </c>
    </row>
    <row r="14" spans="1:11" x14ac:dyDescent="0.25">
      <c r="A14" s="3"/>
      <c r="B14" s="35" t="s">
        <v>30</v>
      </c>
      <c r="C14" s="5" t="s">
        <v>28</v>
      </c>
      <c r="D14" s="4">
        <v>8</v>
      </c>
      <c r="E14" s="6">
        <v>60000</v>
      </c>
      <c r="F14" s="6">
        <f t="shared" ref="F14:F15" si="1">SUM(D14*E14)</f>
        <v>480000</v>
      </c>
      <c r="G14" s="6"/>
      <c r="H14" s="6"/>
      <c r="I14" s="6">
        <f t="shared" si="0"/>
        <v>480000</v>
      </c>
    </row>
    <row r="15" spans="1:11" x14ac:dyDescent="0.25">
      <c r="A15" s="3"/>
      <c r="B15" s="36" t="s">
        <v>53</v>
      </c>
      <c r="C15" s="5" t="s">
        <v>28</v>
      </c>
      <c r="D15" s="4">
        <v>8</v>
      </c>
      <c r="E15" s="6">
        <v>42500</v>
      </c>
      <c r="F15" s="6">
        <f t="shared" si="1"/>
        <v>340000</v>
      </c>
      <c r="G15" s="6"/>
      <c r="H15" s="6"/>
      <c r="I15" s="6">
        <f t="shared" si="0"/>
        <v>340000</v>
      </c>
    </row>
    <row r="16" spans="1:11" s="30" customFormat="1" x14ac:dyDescent="0.25">
      <c r="A16" s="8"/>
      <c r="B16" s="34" t="s">
        <v>22</v>
      </c>
      <c r="C16" s="31" t="s">
        <v>28</v>
      </c>
      <c r="D16" s="21">
        <v>8</v>
      </c>
      <c r="E16" s="7">
        <v>18944</v>
      </c>
      <c r="F16" s="7">
        <f>D16*E16</f>
        <v>151552</v>
      </c>
      <c r="G16" s="7"/>
      <c r="H16" s="7"/>
      <c r="I16" s="7">
        <f t="shared" si="0"/>
        <v>151552</v>
      </c>
    </row>
    <row r="17" spans="1:10" s="30" customFormat="1" x14ac:dyDescent="0.25">
      <c r="A17" s="8"/>
      <c r="B17" s="34" t="s">
        <v>23</v>
      </c>
      <c r="C17" s="31" t="s">
        <v>28</v>
      </c>
      <c r="D17" s="21">
        <v>8</v>
      </c>
      <c r="E17" s="32">
        <v>4300</v>
      </c>
      <c r="F17" s="7">
        <f>D17*E17</f>
        <v>34400</v>
      </c>
      <c r="G17" s="7"/>
      <c r="H17" s="7"/>
      <c r="I17" s="7">
        <f t="shared" si="0"/>
        <v>34400</v>
      </c>
    </row>
    <row r="18" spans="1:10" s="30" customFormat="1" x14ac:dyDescent="0.25">
      <c r="A18" s="8"/>
      <c r="B18" s="34" t="s">
        <v>24</v>
      </c>
      <c r="C18" s="31" t="s">
        <v>28</v>
      </c>
      <c r="D18" s="21">
        <v>8</v>
      </c>
      <c r="E18" s="7">
        <v>4500</v>
      </c>
      <c r="F18" s="7">
        <f>SUM(D18*E18)</f>
        <v>36000</v>
      </c>
      <c r="G18" s="7"/>
      <c r="H18" s="7"/>
      <c r="I18" s="7">
        <f t="shared" si="0"/>
        <v>36000</v>
      </c>
    </row>
    <row r="19" spans="1:10" s="30" customFormat="1" x14ac:dyDescent="0.25">
      <c r="A19" s="8"/>
      <c r="B19" s="34" t="s">
        <v>25</v>
      </c>
      <c r="C19" s="31" t="s">
        <v>31</v>
      </c>
      <c r="D19" s="21">
        <v>8</v>
      </c>
      <c r="E19" s="7">
        <v>20000</v>
      </c>
      <c r="F19" s="7">
        <f>SUM(D19*E19)</f>
        <v>160000</v>
      </c>
      <c r="G19" s="7"/>
      <c r="H19" s="7"/>
      <c r="I19" s="7">
        <f t="shared" si="0"/>
        <v>160000</v>
      </c>
    </row>
    <row r="20" spans="1:10" s="30" customFormat="1" ht="31.5" x14ac:dyDescent="0.25">
      <c r="A20" s="8"/>
      <c r="B20" s="34" t="s">
        <v>55</v>
      </c>
      <c r="C20" s="31" t="s">
        <v>28</v>
      </c>
      <c r="D20" s="21">
        <v>8</v>
      </c>
      <c r="E20" s="7">
        <f>22*5000</f>
        <v>110000</v>
      </c>
      <c r="F20" s="7">
        <f>SUM(D20*E20)</f>
        <v>880000</v>
      </c>
      <c r="G20" s="7"/>
      <c r="H20" s="7"/>
      <c r="I20" s="7">
        <f t="shared" si="0"/>
        <v>880000</v>
      </c>
    </row>
    <row r="21" spans="1:10" s="30" customFormat="1" ht="47.25" x14ac:dyDescent="0.25">
      <c r="A21" s="8"/>
      <c r="B21" s="34" t="s">
        <v>56</v>
      </c>
      <c r="C21" s="31"/>
      <c r="D21" s="21"/>
      <c r="E21" s="7"/>
      <c r="F21" s="7">
        <f>F22</f>
        <v>57048</v>
      </c>
      <c r="G21" s="7"/>
      <c r="H21" s="7"/>
      <c r="I21" s="7">
        <f>I22</f>
        <v>57048</v>
      </c>
    </row>
    <row r="22" spans="1:10" x14ac:dyDescent="0.25">
      <c r="A22" s="3"/>
      <c r="B22" s="35" t="s">
        <v>42</v>
      </c>
      <c r="C22" s="5" t="s">
        <v>28</v>
      </c>
      <c r="D22" s="4">
        <v>6</v>
      </c>
      <c r="E22" s="6">
        <v>9508</v>
      </c>
      <c r="F22" s="6">
        <f>SUM(D22*E22)</f>
        <v>57048</v>
      </c>
      <c r="G22" s="6"/>
      <c r="H22" s="6"/>
      <c r="I22" s="6">
        <f>F22</f>
        <v>57048</v>
      </c>
    </row>
    <row r="23" spans="1:10" x14ac:dyDescent="0.25">
      <c r="A23" s="31">
        <v>2</v>
      </c>
      <c r="B23" s="34" t="s">
        <v>11</v>
      </c>
      <c r="C23" s="8"/>
      <c r="D23" s="21"/>
      <c r="E23" s="7"/>
      <c r="F23" s="7">
        <f>SUM(F24:F29)</f>
        <v>783800</v>
      </c>
      <c r="G23" s="29"/>
      <c r="H23" s="7"/>
      <c r="I23" s="7">
        <f>SUM(I24:I29)</f>
        <v>783800</v>
      </c>
      <c r="J23" s="22"/>
    </row>
    <row r="24" spans="1:10" x14ac:dyDescent="0.25">
      <c r="A24" s="31"/>
      <c r="B24" s="35" t="s">
        <v>43</v>
      </c>
      <c r="C24" s="5" t="s">
        <v>33</v>
      </c>
      <c r="D24" s="4">
        <v>5</v>
      </c>
      <c r="E24" s="6">
        <v>37200</v>
      </c>
      <c r="F24" s="6">
        <f t="shared" ref="F24:F29" si="2">SUM(D24*E24)</f>
        <v>186000</v>
      </c>
      <c r="G24" s="6"/>
      <c r="H24" s="6"/>
      <c r="I24" s="6">
        <f>F24</f>
        <v>186000</v>
      </c>
    </row>
    <row r="25" spans="1:10" x14ac:dyDescent="0.25">
      <c r="A25" s="31"/>
      <c r="B25" s="35" t="s">
        <v>40</v>
      </c>
      <c r="C25" s="5" t="s">
        <v>33</v>
      </c>
      <c r="D25" s="4">
        <v>1</v>
      </c>
      <c r="E25" s="6">
        <v>48100</v>
      </c>
      <c r="F25" s="6">
        <f t="shared" si="2"/>
        <v>48100</v>
      </c>
      <c r="G25" s="6"/>
      <c r="H25" s="6"/>
      <c r="I25" s="6">
        <f t="shared" ref="I25:I29" si="3">F25</f>
        <v>48100</v>
      </c>
    </row>
    <row r="26" spans="1:10" x14ac:dyDescent="0.25">
      <c r="A26" s="31"/>
      <c r="B26" s="35" t="s">
        <v>41</v>
      </c>
      <c r="C26" s="5" t="s">
        <v>33</v>
      </c>
      <c r="D26" s="4">
        <v>5</v>
      </c>
      <c r="E26" s="6">
        <v>45600</v>
      </c>
      <c r="F26" s="6">
        <f t="shared" si="2"/>
        <v>228000</v>
      </c>
      <c r="G26" s="6"/>
      <c r="H26" s="6"/>
      <c r="I26" s="6">
        <f t="shared" si="3"/>
        <v>228000</v>
      </c>
    </row>
    <row r="27" spans="1:10" x14ac:dyDescent="0.25">
      <c r="A27" s="31"/>
      <c r="B27" s="35" t="s">
        <v>34</v>
      </c>
      <c r="C27" s="5" t="s">
        <v>33</v>
      </c>
      <c r="D27" s="4">
        <v>1</v>
      </c>
      <c r="E27" s="6">
        <v>40000</v>
      </c>
      <c r="F27" s="6">
        <f t="shared" si="2"/>
        <v>40000</v>
      </c>
      <c r="G27" s="6"/>
      <c r="H27" s="6"/>
      <c r="I27" s="6">
        <f t="shared" si="3"/>
        <v>40000</v>
      </c>
    </row>
    <row r="28" spans="1:10" x14ac:dyDescent="0.25">
      <c r="A28" s="31"/>
      <c r="B28" s="35" t="s">
        <v>35</v>
      </c>
      <c r="C28" s="5" t="s">
        <v>33</v>
      </c>
      <c r="D28" s="4">
        <v>1</v>
      </c>
      <c r="E28" s="6">
        <v>49700</v>
      </c>
      <c r="F28" s="6">
        <f t="shared" si="2"/>
        <v>49700</v>
      </c>
      <c r="G28" s="6"/>
      <c r="H28" s="6"/>
      <c r="I28" s="6">
        <f t="shared" si="3"/>
        <v>49700</v>
      </c>
    </row>
    <row r="29" spans="1:10" x14ac:dyDescent="0.25">
      <c r="A29" s="31"/>
      <c r="B29" s="35" t="s">
        <v>39</v>
      </c>
      <c r="C29" s="5" t="s">
        <v>33</v>
      </c>
      <c r="D29" s="4">
        <v>2</v>
      </c>
      <c r="E29" s="6">
        <v>116000</v>
      </c>
      <c r="F29" s="6">
        <f t="shared" si="2"/>
        <v>232000</v>
      </c>
      <c r="G29" s="6"/>
      <c r="H29" s="6"/>
      <c r="I29" s="6">
        <f t="shared" si="3"/>
        <v>232000</v>
      </c>
    </row>
    <row r="30" spans="1:10" x14ac:dyDescent="0.25">
      <c r="A30" s="31">
        <v>3</v>
      </c>
      <c r="B30" s="34" t="s">
        <v>12</v>
      </c>
      <c r="C30" s="3"/>
      <c r="D30" s="21"/>
      <c r="E30" s="7"/>
      <c r="F30" s="7">
        <f>F31+F34+F37+F40+F43+F47</f>
        <v>4037200</v>
      </c>
      <c r="G30" s="7"/>
      <c r="H30" s="7"/>
      <c r="I30" s="7">
        <f>I31+I34+I37+I40+I43+I47</f>
        <v>4037200</v>
      </c>
    </row>
    <row r="31" spans="1:10" ht="32.25" customHeight="1" x14ac:dyDescent="0.25">
      <c r="A31" s="23"/>
      <c r="B31" s="37" t="s">
        <v>62</v>
      </c>
      <c r="C31" s="9"/>
      <c r="D31" s="10"/>
      <c r="E31" s="7"/>
      <c r="F31" s="43">
        <f>F32</f>
        <v>100000</v>
      </c>
      <c r="G31" s="7"/>
      <c r="H31" s="7"/>
      <c r="I31" s="7">
        <f>I32</f>
        <v>100000</v>
      </c>
    </row>
    <row r="32" spans="1:10" ht="31.5" x14ac:dyDescent="0.25">
      <c r="A32" s="8"/>
      <c r="B32" s="37" t="s">
        <v>37</v>
      </c>
      <c r="C32" s="9"/>
      <c r="D32" s="10"/>
      <c r="E32" s="7"/>
      <c r="F32" s="7">
        <f>F33</f>
        <v>100000</v>
      </c>
      <c r="G32" s="7"/>
      <c r="H32" s="7"/>
      <c r="I32" s="7">
        <f>I33</f>
        <v>100000</v>
      </c>
    </row>
    <row r="33" spans="1:9" x14ac:dyDescent="0.25">
      <c r="A33" s="8"/>
      <c r="B33" s="35" t="s">
        <v>36</v>
      </c>
      <c r="C33" s="5" t="s">
        <v>32</v>
      </c>
      <c r="D33" s="4">
        <v>1</v>
      </c>
      <c r="E33" s="6">
        <v>100000</v>
      </c>
      <c r="F33" s="6">
        <f t="shared" ref="F33:F39" si="4">SUM(D33*E33)</f>
        <v>100000</v>
      </c>
      <c r="G33" s="6"/>
      <c r="H33" s="6"/>
      <c r="I33" s="6">
        <f>F33</f>
        <v>100000</v>
      </c>
    </row>
    <row r="34" spans="1:9" ht="85.5" customHeight="1" x14ac:dyDescent="0.25">
      <c r="A34" s="8"/>
      <c r="B34" s="37" t="s">
        <v>63</v>
      </c>
      <c r="C34" s="9"/>
      <c r="D34" s="10"/>
      <c r="E34" s="6"/>
      <c r="F34" s="43">
        <f>F35</f>
        <v>450000</v>
      </c>
      <c r="G34" s="7"/>
      <c r="H34" s="7"/>
      <c r="I34" s="7">
        <f>I35</f>
        <v>450000</v>
      </c>
    </row>
    <row r="35" spans="1:9" ht="30" customHeight="1" x14ac:dyDescent="0.25">
      <c r="A35" s="8"/>
      <c r="B35" s="37" t="s">
        <v>37</v>
      </c>
      <c r="C35" s="9"/>
      <c r="D35" s="10"/>
      <c r="E35" s="6"/>
      <c r="F35" s="7">
        <f>F36</f>
        <v>450000</v>
      </c>
      <c r="G35" s="7"/>
      <c r="H35" s="7"/>
      <c r="I35" s="7">
        <f>I36</f>
        <v>450000</v>
      </c>
    </row>
    <row r="36" spans="1:9" ht="16.5" customHeight="1" x14ac:dyDescent="0.25">
      <c r="A36" s="8"/>
      <c r="B36" s="39" t="s">
        <v>47</v>
      </c>
      <c r="C36" s="5" t="s">
        <v>32</v>
      </c>
      <c r="D36" s="4">
        <v>1</v>
      </c>
      <c r="E36" s="6">
        <v>450000</v>
      </c>
      <c r="F36" s="6">
        <f t="shared" ref="F36" si="5">SUM(D36*E36)</f>
        <v>450000</v>
      </c>
      <c r="G36" s="6"/>
      <c r="H36" s="6"/>
      <c r="I36" s="6">
        <f>F36</f>
        <v>450000</v>
      </c>
    </row>
    <row r="37" spans="1:9" ht="33" customHeight="1" x14ac:dyDescent="0.25">
      <c r="A37" s="8"/>
      <c r="B37" s="37" t="s">
        <v>64</v>
      </c>
      <c r="C37" s="5"/>
      <c r="D37" s="4"/>
      <c r="E37" s="6"/>
      <c r="F37" s="43">
        <f>F38</f>
        <v>160000</v>
      </c>
      <c r="G37" s="7"/>
      <c r="H37" s="7"/>
      <c r="I37" s="7">
        <f>I38</f>
        <v>160000</v>
      </c>
    </row>
    <row r="38" spans="1:9" ht="31.5" x14ac:dyDescent="0.25">
      <c r="A38" s="8"/>
      <c r="B38" s="37" t="s">
        <v>37</v>
      </c>
      <c r="C38" s="5"/>
      <c r="D38" s="4"/>
      <c r="E38" s="6"/>
      <c r="F38" s="7">
        <f>F39</f>
        <v>160000</v>
      </c>
      <c r="G38" s="7"/>
      <c r="H38" s="7"/>
      <c r="I38" s="7">
        <f>I39</f>
        <v>160000</v>
      </c>
    </row>
    <row r="39" spans="1:9" ht="31.5" x14ac:dyDescent="0.25">
      <c r="A39" s="8"/>
      <c r="B39" s="38" t="s">
        <v>57</v>
      </c>
      <c r="C39" s="11" t="s">
        <v>32</v>
      </c>
      <c r="D39" s="12">
        <v>8</v>
      </c>
      <c r="E39" s="13">
        <v>20000</v>
      </c>
      <c r="F39" s="13">
        <f t="shared" si="4"/>
        <v>160000</v>
      </c>
      <c r="G39" s="6"/>
      <c r="H39" s="6"/>
      <c r="I39" s="6">
        <f>F39</f>
        <v>160000</v>
      </c>
    </row>
    <row r="40" spans="1:9" ht="31.5" x14ac:dyDescent="0.25">
      <c r="A40" s="8"/>
      <c r="B40" s="37" t="s">
        <v>65</v>
      </c>
      <c r="C40" s="9"/>
      <c r="D40" s="10"/>
      <c r="E40" s="6"/>
      <c r="F40" s="43">
        <f>F41</f>
        <v>1600000</v>
      </c>
      <c r="G40" s="7"/>
      <c r="H40" s="7"/>
      <c r="I40" s="7">
        <f>I41</f>
        <v>1600000</v>
      </c>
    </row>
    <row r="41" spans="1:9" ht="31.5" x14ac:dyDescent="0.25">
      <c r="A41" s="8"/>
      <c r="B41" s="37" t="s">
        <v>37</v>
      </c>
      <c r="C41" s="9"/>
      <c r="D41" s="10"/>
      <c r="E41" s="6"/>
      <c r="F41" s="7">
        <f>F42</f>
        <v>1600000</v>
      </c>
      <c r="G41" s="7"/>
      <c r="H41" s="7"/>
      <c r="I41" s="7">
        <f>I42</f>
        <v>1600000</v>
      </c>
    </row>
    <row r="42" spans="1:9" ht="47.25" x14ac:dyDescent="0.25">
      <c r="A42" s="8"/>
      <c r="B42" s="35" t="s">
        <v>54</v>
      </c>
      <c r="C42" s="5" t="s">
        <v>32</v>
      </c>
      <c r="D42" s="4">
        <v>8</v>
      </c>
      <c r="E42" s="6">
        <v>200000</v>
      </c>
      <c r="F42" s="6">
        <f>SUM(D42*E42)</f>
        <v>1600000</v>
      </c>
      <c r="G42" s="6"/>
      <c r="H42" s="6"/>
      <c r="I42" s="6">
        <f>F42</f>
        <v>1600000</v>
      </c>
    </row>
    <row r="43" spans="1:9" ht="31.5" x14ac:dyDescent="0.25">
      <c r="A43" s="8"/>
      <c r="B43" s="37" t="s">
        <v>66</v>
      </c>
      <c r="C43" s="14"/>
      <c r="D43" s="10"/>
      <c r="E43" s="6"/>
      <c r="F43" s="43">
        <f>F44</f>
        <v>1087200</v>
      </c>
      <c r="G43" s="7"/>
      <c r="H43" s="7"/>
      <c r="I43" s="7">
        <f>I44</f>
        <v>1087200</v>
      </c>
    </row>
    <row r="44" spans="1:9" ht="31.5" x14ac:dyDescent="0.25">
      <c r="A44" s="8"/>
      <c r="B44" s="37" t="s">
        <v>37</v>
      </c>
      <c r="C44" s="14"/>
      <c r="D44" s="10"/>
      <c r="E44" s="6"/>
      <c r="F44" s="7">
        <f>F45+F46</f>
        <v>1087200</v>
      </c>
      <c r="G44" s="7"/>
      <c r="H44" s="7"/>
      <c r="I44" s="7">
        <f>I45+I46</f>
        <v>1087200</v>
      </c>
    </row>
    <row r="45" spans="1:9" x14ac:dyDescent="0.25">
      <c r="A45" s="8"/>
      <c r="B45" s="36" t="s">
        <v>48</v>
      </c>
      <c r="C45" s="14" t="s">
        <v>32</v>
      </c>
      <c r="D45" s="10">
        <v>1</v>
      </c>
      <c r="E45" s="6">
        <v>1020000</v>
      </c>
      <c r="F45" s="6">
        <f>E45*D45</f>
        <v>1020000</v>
      </c>
      <c r="G45" s="6"/>
      <c r="H45" s="6"/>
      <c r="I45" s="6">
        <f>F45</f>
        <v>1020000</v>
      </c>
    </row>
    <row r="46" spans="1:9" x14ac:dyDescent="0.25">
      <c r="A46" s="8"/>
      <c r="B46" s="35" t="s">
        <v>58</v>
      </c>
      <c r="C46" s="33" t="s">
        <v>32</v>
      </c>
      <c r="D46" s="10">
        <v>8</v>
      </c>
      <c r="E46" s="6">
        <v>8400</v>
      </c>
      <c r="F46" s="6">
        <f>E46*D46</f>
        <v>67200</v>
      </c>
      <c r="G46" s="6"/>
      <c r="H46" s="6"/>
      <c r="I46" s="6">
        <f>F46</f>
        <v>67200</v>
      </c>
    </row>
    <row r="47" spans="1:9" ht="99" customHeight="1" x14ac:dyDescent="0.25">
      <c r="A47" s="8"/>
      <c r="B47" s="37" t="s">
        <v>67</v>
      </c>
      <c r="C47" s="14"/>
      <c r="D47" s="10"/>
      <c r="E47" s="6"/>
      <c r="F47" s="43">
        <f>F48+F50</f>
        <v>640000</v>
      </c>
      <c r="G47" s="7"/>
      <c r="H47" s="7"/>
      <c r="I47" s="7">
        <f>I48+I50</f>
        <v>640000</v>
      </c>
    </row>
    <row r="48" spans="1:9" ht="30.75" customHeight="1" x14ac:dyDescent="0.25">
      <c r="A48" s="8"/>
      <c r="B48" s="37" t="s">
        <v>37</v>
      </c>
      <c r="C48" s="14"/>
      <c r="D48" s="10"/>
      <c r="E48" s="6"/>
      <c r="F48" s="7">
        <f>F49</f>
        <v>130000</v>
      </c>
      <c r="G48" s="7"/>
      <c r="H48" s="7"/>
      <c r="I48" s="7">
        <f>I49</f>
        <v>130000</v>
      </c>
    </row>
    <row r="49" spans="1:9" ht="19.5" customHeight="1" x14ac:dyDescent="0.25">
      <c r="A49" s="8"/>
      <c r="B49" s="35" t="s">
        <v>59</v>
      </c>
      <c r="C49" s="40" t="s">
        <v>32</v>
      </c>
      <c r="D49" s="4">
        <v>2</v>
      </c>
      <c r="E49" s="6">
        <v>65000</v>
      </c>
      <c r="F49" s="6">
        <f>SUM(D49*E49)</f>
        <v>130000</v>
      </c>
      <c r="G49" s="6"/>
      <c r="H49" s="6"/>
      <c r="I49" s="6">
        <f>F49</f>
        <v>130000</v>
      </c>
    </row>
    <row r="50" spans="1:9" s="30" customFormat="1" x14ac:dyDescent="0.25">
      <c r="A50" s="8"/>
      <c r="B50" s="34" t="s">
        <v>49</v>
      </c>
      <c r="C50" s="24"/>
      <c r="D50" s="21"/>
      <c r="E50" s="7"/>
      <c r="F50" s="7">
        <f>F51</f>
        <v>510000</v>
      </c>
      <c r="G50" s="7"/>
      <c r="H50" s="7"/>
      <c r="I50" s="7">
        <f>I51</f>
        <v>510000</v>
      </c>
    </row>
    <row r="51" spans="1:9" x14ac:dyDescent="0.25">
      <c r="A51" s="8"/>
      <c r="B51" s="35" t="s">
        <v>50</v>
      </c>
      <c r="C51" s="14" t="s">
        <v>32</v>
      </c>
      <c r="D51" s="10">
        <v>2</v>
      </c>
      <c r="E51" s="6">
        <v>255000</v>
      </c>
      <c r="F51" s="6">
        <f t="shared" ref="F51" si="6">SUM(D51*E51)</f>
        <v>510000</v>
      </c>
      <c r="G51" s="6"/>
      <c r="H51" s="6"/>
      <c r="I51" s="6">
        <f>F51</f>
        <v>510000</v>
      </c>
    </row>
    <row r="52" spans="1:9" x14ac:dyDescent="0.25">
      <c r="A52" s="3"/>
      <c r="B52" s="34" t="s">
        <v>13</v>
      </c>
      <c r="C52" s="24"/>
      <c r="D52" s="21"/>
      <c r="E52" s="7"/>
      <c r="F52" s="7">
        <f>F10+F23+F30</f>
        <v>7860000</v>
      </c>
      <c r="G52" s="7"/>
      <c r="H52" s="7"/>
      <c r="I52" s="7">
        <f>I10+I23+I30</f>
        <v>7860000</v>
      </c>
    </row>
    <row r="53" spans="1:9" x14ac:dyDescent="0.25">
      <c r="A53" s="48" t="s">
        <v>44</v>
      </c>
      <c r="B53" s="48"/>
      <c r="C53" s="48"/>
      <c r="D53" s="48"/>
      <c r="E53" s="48"/>
      <c r="F53" s="48"/>
      <c r="G53" s="48"/>
      <c r="H53" s="48"/>
      <c r="I53" s="48"/>
    </row>
    <row r="54" spans="1:9" x14ac:dyDescent="0.25">
      <c r="A54" s="47" t="s">
        <v>60</v>
      </c>
      <c r="B54" s="47"/>
      <c r="C54" s="47"/>
      <c r="D54" s="47"/>
      <c r="E54" s="47"/>
      <c r="F54" s="47"/>
      <c r="G54" s="47"/>
      <c r="H54" s="47"/>
      <c r="I54" s="47"/>
    </row>
    <row r="55" spans="1:9" x14ac:dyDescent="0.25">
      <c r="A55" s="2"/>
    </row>
    <row r="56" spans="1:9" x14ac:dyDescent="0.25">
      <c r="A56" s="45" t="s">
        <v>38</v>
      </c>
      <c r="B56" s="45"/>
      <c r="C56" s="45"/>
      <c r="D56" s="45"/>
      <c r="E56" s="45"/>
      <c r="F56" s="45"/>
      <c r="G56" s="45"/>
      <c r="H56" s="45"/>
      <c r="I56" s="45"/>
    </row>
    <row r="57" spans="1:9" ht="16.5" customHeight="1" x14ac:dyDescent="0.25">
      <c r="A57" s="1" t="s">
        <v>14</v>
      </c>
    </row>
    <row r="58" spans="1:9" x14ac:dyDescent="0.25">
      <c r="A58" s="47" t="s">
        <v>15</v>
      </c>
      <c r="B58" s="47"/>
      <c r="C58" s="47"/>
      <c r="D58" s="47"/>
      <c r="E58" s="47"/>
      <c r="F58" s="47"/>
      <c r="G58" s="47"/>
      <c r="H58" s="47"/>
      <c r="I58" s="47"/>
    </row>
    <row r="59" spans="1:9" x14ac:dyDescent="0.25">
      <c r="A59" s="47" t="s">
        <v>16</v>
      </c>
      <c r="B59" s="47"/>
      <c r="C59" s="47"/>
      <c r="D59" s="47"/>
      <c r="E59" s="47"/>
      <c r="F59" s="47"/>
      <c r="G59" s="47"/>
      <c r="H59" s="47"/>
      <c r="I59" s="47"/>
    </row>
    <row r="60" spans="1:9" x14ac:dyDescent="0.25">
      <c r="A60" s="2"/>
    </row>
    <row r="61" spans="1:9" x14ac:dyDescent="0.25">
      <c r="A61" s="47" t="s">
        <v>17</v>
      </c>
      <c r="B61" s="47"/>
      <c r="C61" s="47"/>
      <c r="D61" s="47"/>
      <c r="E61" s="47"/>
      <c r="F61" s="47"/>
      <c r="G61" s="47"/>
      <c r="H61" s="47"/>
      <c r="I61" s="47"/>
    </row>
    <row r="62" spans="1:9" ht="15.75" customHeight="1" x14ac:dyDescent="0.25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88.5" customHeight="1" x14ac:dyDescent="0.25">
      <c r="A63" s="45" t="s">
        <v>68</v>
      </c>
      <c r="B63" s="45"/>
      <c r="C63" s="45"/>
      <c r="D63" s="42"/>
      <c r="E63" s="42"/>
      <c r="F63" s="42"/>
      <c r="G63" s="42"/>
      <c r="H63" s="42"/>
      <c r="I63" s="42"/>
    </row>
    <row r="64" spans="1:9" hidden="1" x14ac:dyDescent="0.25">
      <c r="A64" s="41"/>
      <c r="B64" s="42"/>
      <c r="C64" s="42"/>
      <c r="D64" s="42"/>
      <c r="E64" s="42"/>
      <c r="F64" s="42"/>
      <c r="G64" s="42"/>
      <c r="H64" s="42"/>
      <c r="I64" s="42"/>
    </row>
    <row r="65" spans="1:1" x14ac:dyDescent="0.25">
      <c r="A65" s="25"/>
    </row>
    <row r="66" spans="1:1" x14ac:dyDescent="0.25">
      <c r="A66" s="25" t="s">
        <v>18</v>
      </c>
    </row>
    <row r="67" spans="1:1" x14ac:dyDescent="0.25">
      <c r="A67" s="25" t="s">
        <v>19</v>
      </c>
    </row>
    <row r="68" spans="1:1" ht="5.25" customHeight="1" x14ac:dyDescent="0.25">
      <c r="A68" s="25"/>
    </row>
    <row r="69" spans="1:1" x14ac:dyDescent="0.25">
      <c r="A69" s="25" t="s">
        <v>45</v>
      </c>
    </row>
    <row r="70" spans="1:1" x14ac:dyDescent="0.25">
      <c r="A70" s="26"/>
    </row>
    <row r="71" spans="1:1" ht="3.75" customHeight="1" x14ac:dyDescent="0.25">
      <c r="A71" s="25"/>
    </row>
    <row r="72" spans="1:1" x14ac:dyDescent="0.25">
      <c r="A72" s="25" t="s">
        <v>20</v>
      </c>
    </row>
    <row r="73" spans="1:1" x14ac:dyDescent="0.25">
      <c r="A73" s="25" t="s">
        <v>19</v>
      </c>
    </row>
    <row r="74" spans="1:1" x14ac:dyDescent="0.25">
      <c r="A74" s="25"/>
    </row>
    <row r="75" spans="1:1" x14ac:dyDescent="0.25">
      <c r="A75" s="25" t="s">
        <v>46</v>
      </c>
    </row>
    <row r="76" spans="1:1" x14ac:dyDescent="0.25">
      <c r="A76" s="27"/>
    </row>
  </sheetData>
  <mergeCells count="19">
    <mergeCell ref="A7:I7"/>
    <mergeCell ref="B8:B9"/>
    <mergeCell ref="C8:C9"/>
    <mergeCell ref="D8:D9"/>
    <mergeCell ref="E8:E9"/>
    <mergeCell ref="F8:F9"/>
    <mergeCell ref="A63:C63"/>
    <mergeCell ref="G1:I1"/>
    <mergeCell ref="A61:I61"/>
    <mergeCell ref="A53:I53"/>
    <mergeCell ref="A54:I54"/>
    <mergeCell ref="A56:I56"/>
    <mergeCell ref="A58:I58"/>
    <mergeCell ref="A59:I59"/>
    <mergeCell ref="A8:A9"/>
    <mergeCell ref="G8:I8"/>
    <mergeCell ref="A3:I3"/>
    <mergeCell ref="A5:I5"/>
    <mergeCell ref="A6:I6"/>
  </mergeCells>
  <pageMargins left="0.7" right="0.7" top="0.75" bottom="0.75" header="0.3" footer="0.3"/>
  <pageSetup paperSize="9" scale="41" orientation="portrait" r:id="rId1"/>
  <rowBreaks count="1" manualBreakCount="1">
    <brk id="76" max="8" man="1"/>
  </rowBreaks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Mukatova Dana</cp:lastModifiedBy>
  <cp:lastPrinted>2021-03-26T08:54:55Z</cp:lastPrinted>
  <dcterms:created xsi:type="dcterms:W3CDTF">2021-01-27T10:48:44Z</dcterms:created>
  <dcterms:modified xsi:type="dcterms:W3CDTF">2021-03-26T09:05:59Z</dcterms:modified>
</cp:coreProperties>
</file>