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3CAB743-7DF6-412A-8C69-9EA7D961F1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56" i="1" l="1"/>
  <c r="F55" i="1"/>
  <c r="F52" i="1"/>
  <c r="E14" i="1"/>
  <c r="F35" i="1" l="1"/>
  <c r="F36" i="1"/>
  <c r="I36" i="1" s="1"/>
  <c r="F33" i="1"/>
  <c r="I33" i="1" s="1"/>
  <c r="F32" i="1"/>
  <c r="I32" i="1" s="1"/>
  <c r="F31" i="1"/>
  <c r="F28" i="1"/>
  <c r="F27" i="1" s="1"/>
  <c r="F26" i="1" s="1"/>
  <c r="F24" i="1"/>
  <c r="I24" i="1" s="1"/>
  <c r="F23" i="1"/>
  <c r="I23" i="1" s="1"/>
  <c r="F22" i="1"/>
  <c r="I22" i="1" s="1"/>
  <c r="F21" i="1"/>
  <c r="I21" i="1" s="1"/>
  <c r="F19" i="1"/>
  <c r="F17" i="1"/>
  <c r="I17" i="1" s="1"/>
  <c r="F16" i="1"/>
  <c r="I16" i="1" s="1"/>
  <c r="E15" i="1"/>
  <c r="F15" i="1" s="1"/>
  <c r="I15" i="1" s="1"/>
  <c r="F14" i="1"/>
  <c r="I14" i="1" s="1"/>
  <c r="F13" i="1"/>
  <c r="I13" i="1" s="1"/>
  <c r="F12" i="1"/>
  <c r="I12" i="1" s="1"/>
  <c r="F11" i="1"/>
  <c r="I11" i="1" s="1"/>
  <c r="I35" i="1" l="1"/>
  <c r="I34" i="1" s="1"/>
  <c r="F34" i="1"/>
  <c r="I20" i="1"/>
  <c r="I19" i="1"/>
  <c r="I18" i="1" s="1"/>
  <c r="F18" i="1"/>
  <c r="I28" i="1"/>
  <c r="I27" i="1" s="1"/>
  <c r="I26" i="1" s="1"/>
  <c r="I31" i="1"/>
  <c r="I30" i="1" s="1"/>
  <c r="I29" i="1" s="1"/>
  <c r="F30" i="1"/>
  <c r="F42" i="1"/>
  <c r="F29" i="1" l="1"/>
  <c r="F46" i="1" l="1"/>
  <c r="I46" i="1" l="1"/>
  <c r="F51" i="1" l="1"/>
  <c r="F50" i="1" s="1"/>
  <c r="I55" i="1" l="1"/>
  <c r="I54" i="1" s="1"/>
  <c r="I53" i="1" s="1"/>
  <c r="F54" i="1"/>
  <c r="F53" i="1" s="1"/>
  <c r="I42" i="1"/>
  <c r="F41" i="1" l="1"/>
  <c r="I41" i="1" l="1"/>
  <c r="I52" i="1" l="1"/>
  <c r="I51" i="1" s="1"/>
  <c r="I50" i="1" s="1"/>
  <c r="F45" i="1"/>
  <c r="I45" i="1" s="1"/>
  <c r="F44" i="1"/>
  <c r="F40" i="1"/>
  <c r="I40" i="1" s="1"/>
  <c r="I44" i="1" l="1"/>
  <c r="I43" i="1" s="1"/>
  <c r="F43" i="1"/>
  <c r="T6" i="2"/>
  <c r="T7" i="2"/>
  <c r="T8" i="2"/>
  <c r="T5" i="2"/>
  <c r="S9" i="2" l="1"/>
  <c r="P9" i="2"/>
  <c r="M9" i="2"/>
  <c r="L9" i="2"/>
  <c r="K9" i="2"/>
  <c r="J9" i="2"/>
  <c r="I9" i="2"/>
  <c r="H9" i="2"/>
  <c r="G9" i="2"/>
  <c r="N8" i="2"/>
  <c r="W8" i="2" s="1"/>
  <c r="Z7" i="2"/>
  <c r="N7" i="2"/>
  <c r="O7" i="2" s="1"/>
  <c r="R7" i="2" s="1"/>
  <c r="Z6" i="2"/>
  <c r="N6" i="2"/>
  <c r="Z5" i="2"/>
  <c r="N5" i="2"/>
  <c r="O5" i="2" l="1"/>
  <c r="R5" i="2" s="1"/>
  <c r="Y5" i="2"/>
  <c r="Y7" i="2"/>
  <c r="W7" i="2"/>
  <c r="Y6" i="2"/>
  <c r="W6" i="2"/>
  <c r="N9" i="2"/>
  <c r="E20" i="2" s="1"/>
  <c r="W5" i="2"/>
  <c r="O6" i="2"/>
  <c r="R6" i="2" s="1"/>
  <c r="U6" i="2" s="1"/>
  <c r="V6" i="2" s="1"/>
  <c r="Z8" i="2"/>
  <c r="Z9" i="2" s="1"/>
  <c r="E25" i="2" s="1"/>
  <c r="Q9" i="2"/>
  <c r="Y8" i="2"/>
  <c r="X8" i="2" s="1"/>
  <c r="U5" i="2"/>
  <c r="U7" i="2"/>
  <c r="V7" i="2" s="1"/>
  <c r="Y9" i="2" l="1"/>
  <c r="E24" i="2" s="1"/>
  <c r="X6" i="2"/>
  <c r="X7" i="2"/>
  <c r="T9" i="2"/>
  <c r="E21" i="2" s="1"/>
  <c r="O8" i="2"/>
  <c r="R8" i="2" s="1"/>
  <c r="U8" i="2" s="1"/>
  <c r="V8" i="2" s="1"/>
  <c r="X5" i="2"/>
  <c r="W9" i="2"/>
  <c r="V5" i="2"/>
  <c r="X9" i="2" l="1"/>
  <c r="V9" i="2"/>
  <c r="E19" i="2" s="1"/>
  <c r="E23" i="2"/>
  <c r="L23" i="2" s="1"/>
  <c r="R9" i="2"/>
  <c r="E22" i="2" s="1"/>
  <c r="E26" i="2" s="1"/>
  <c r="U9" i="2"/>
  <c r="O9" i="2"/>
  <c r="F49" i="1" l="1"/>
  <c r="F48" i="1" s="1"/>
  <c r="F39" i="1"/>
  <c r="F38" i="1" s="1"/>
  <c r="F37" i="1" s="1"/>
  <c r="F47" i="1" l="1"/>
  <c r="I47" i="1" s="1"/>
  <c r="F20" i="1"/>
  <c r="I49" i="1"/>
  <c r="I48" i="1" s="1"/>
  <c r="I39" i="1"/>
  <c r="I38" i="1" s="1"/>
  <c r="I37" i="1" s="1"/>
  <c r="I25" i="1" s="1"/>
  <c r="F25" i="1" l="1"/>
  <c r="F10" i="1"/>
  <c r="F9" i="1" s="1"/>
  <c r="F56" i="1" l="1"/>
  <c r="I10" i="1"/>
  <c r="I9" i="1"/>
</calcChain>
</file>

<file path=xl/sharedStrings.xml><?xml version="1.0" encoding="utf-8"?>
<sst xmlns="http://schemas.openxmlformats.org/spreadsheetml/2006/main" count="170" uniqueCount="121">
  <si>
    <t xml:space="preserve">Смета расходов по реализации проекта </t>
  </si>
  <si>
    <t>№</t>
  </si>
  <si>
    <t xml:space="preserve">Статьи расходов </t>
  </si>
  <si>
    <t>Единица измерения</t>
  </si>
  <si>
    <t xml:space="preserve">Количество </t>
  </si>
  <si>
    <t>Заявитель (софинансирование)</t>
  </si>
  <si>
    <t xml:space="preserve">Другие источники софинансирования </t>
  </si>
  <si>
    <t xml:space="preserve">Средства гранта </t>
  </si>
  <si>
    <t xml:space="preserve"> </t>
  </si>
  <si>
    <t>Административные затраты:</t>
  </si>
  <si>
    <t xml:space="preserve">Заработная плата, в том числе:                 </t>
  </si>
  <si>
    <t>Руководитель проекта</t>
  </si>
  <si>
    <t>месяц</t>
  </si>
  <si>
    <t>Бухгалтер</t>
  </si>
  <si>
    <t>Специалист по связям с общественностью</t>
  </si>
  <si>
    <t>услуга</t>
  </si>
  <si>
    <t>Банковские услуги</t>
  </si>
  <si>
    <t>Расходы на служебные командировки в г.Нур-Султан, в том числе:</t>
  </si>
  <si>
    <t>человек/дней</t>
  </si>
  <si>
    <t>билет</t>
  </si>
  <si>
    <t>штук</t>
  </si>
  <si>
    <t>Прямые расходы</t>
  </si>
  <si>
    <t>Расходы по оплате работ и услуг  оказываемых юридическими и физическими лицами, в том числе:</t>
  </si>
  <si>
    <t>ИТОГО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</si>
  <si>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</si>
  <si>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Канцелярские товары</t>
  </si>
  <si>
    <t xml:space="preserve">услуга </t>
  </si>
  <si>
    <t>Суточные (1 командировка*1 человек*3 дня)</t>
  </si>
  <si>
    <t>Расчетно - платежная ведомость №12 за декабрь 2020г по  "Палата юридических консультантов Павлодарской области"</t>
  </si>
  <si>
    <t>Ф.И.О.</t>
  </si>
  <si>
    <t>должность</t>
  </si>
  <si>
    <t>ост.нач.</t>
  </si>
  <si>
    <t>Начислено доходов</t>
  </si>
  <si>
    <t>Удержания</t>
  </si>
  <si>
    <t xml:space="preserve"> всего удержано</t>
  </si>
  <si>
    <t>сумма к выдаче</t>
  </si>
  <si>
    <t>Сумма облагаемая соц.налогом</t>
  </si>
  <si>
    <t>Соц.налог 6,0%</t>
  </si>
  <si>
    <t>Соц.страх 3,5%</t>
  </si>
  <si>
    <t>на 01.07.02.</t>
  </si>
  <si>
    <t>Налоговые вычеты ст.166 НК РК</t>
  </si>
  <si>
    <t>Сумма ОПВ 10%</t>
  </si>
  <si>
    <t xml:space="preserve">Сумма подлжащая облажению ИПН </t>
  </si>
  <si>
    <t>Корректировка ИПН (90%)</t>
  </si>
  <si>
    <t>Корректировка облагаемого налога по ИПН</t>
  </si>
  <si>
    <t>сумма ИПН 10%</t>
  </si>
  <si>
    <t>выдано</t>
  </si>
  <si>
    <t>ВОМС (1%)</t>
  </si>
  <si>
    <t>Кайдарова С.Т.</t>
  </si>
  <si>
    <t xml:space="preserve">руководитель </t>
  </si>
  <si>
    <t>Захарова С.В.</t>
  </si>
  <si>
    <t xml:space="preserve">бухгалтер </t>
  </si>
  <si>
    <t>ИТОГО:</t>
  </si>
  <si>
    <t>Деректор</t>
  </si>
  <si>
    <t>Кайдарова С.Т..</t>
  </si>
  <si>
    <t>ИТОГО по зарплате:</t>
  </si>
  <si>
    <t>На руки:</t>
  </si>
  <si>
    <t>Пенсион. Взносы</t>
  </si>
  <si>
    <t>ОВМС</t>
  </si>
  <si>
    <t>ИПН:</t>
  </si>
  <si>
    <t>Соц.налог:</t>
  </si>
  <si>
    <t>Соц.страх:</t>
  </si>
  <si>
    <t>Мед.страх:</t>
  </si>
  <si>
    <t>Итого:</t>
  </si>
  <si>
    <t xml:space="preserve">  </t>
  </si>
  <si>
    <t>Шарапхан</t>
  </si>
  <si>
    <t>сециалист SMM</t>
  </si>
  <si>
    <t>Мед.страх 2%</t>
  </si>
  <si>
    <t>Мероприятие 3. Проведение информационной кампании, направленной на разъяснение преимуществ примирительных процедур, в том числе медиации.</t>
  </si>
  <si>
    <t>Мероприятие 4. Выработать  рекомендации по усовершенствованию механизмов работы с получателями услуг в порядке медиации</t>
  </si>
  <si>
    <t>МФУ</t>
  </si>
  <si>
    <t>Проживание (1 командировка*1 человек*1 день)</t>
  </si>
  <si>
    <t>Проезд (1 командировка*1 человек*2 билета)</t>
  </si>
  <si>
    <t>Материально-техническое обеспечение:</t>
  </si>
  <si>
    <t>Стоимость, в тенге</t>
  </si>
  <si>
    <t>Всего, в тенге</t>
  </si>
  <si>
    <t>Источники финансирования</t>
  </si>
  <si>
    <t>Ноутбук</t>
  </si>
  <si>
    <t>Офисный стол</t>
  </si>
  <si>
    <t>Офисный шкаф</t>
  </si>
  <si>
    <t>Мероприятие 1. Через практикующих профессиональных медиаторов оказать в каждом регионе  квалифицированную, бесплатную медиативную помощь населениюна территории РК</t>
  </si>
  <si>
    <t>Полиграфические услуги, в том числе:</t>
  </si>
  <si>
    <t>Услуги специалиста медиатора по разработке 4-х анкетных модулей для  online опросников (4 аспекта медиации)</t>
  </si>
  <si>
    <t>Услуги специалиста медиатора по обработке результатов online опросов, составление анализа, выроботка рекомендаций и предложений по повышению заинтересованности населения и развитию процедуры медиации, а также по совершенствованию законодательства</t>
  </si>
  <si>
    <t>Грантополучатель: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</si>
  <si>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</si>
  <si>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</si>
  <si>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</si>
  <si>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</si>
  <si>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</si>
  <si>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Социальный налог и социальные отчисления </t>
  </si>
  <si>
    <t xml:space="preserve">Обязательное социальное медицинское страхование </t>
  </si>
  <si>
    <t>Мероприятие 2. Провести 5 мероприятий (семинары, диалоговые площадки, круглые столы) в городах Нур-Султан, Алматы, Шымкент, Павлодар, Усть-Каменогорск для сотрудников правоохранительных органов, органов социальных служб, специалистов кризисных центров, инспекторов по защите женщин от насилия Провести  online семинары-тренинги по обучению медиаторов в регионах РК</t>
  </si>
  <si>
    <t>Мероприятие 6. На основе полученных результатов путем он-лайн опросов составить анализ по выбранным аспектам с разработкой рекомендаций и предложений по повышению заинтересованности населения и развитию процедуры медиации, а также по совершенствованию законодательства.</t>
  </si>
  <si>
    <t>Мероприятие 5. Разработать online опросники в Google- форме и провести online опрос по четырем аспектам медиации</t>
  </si>
  <si>
    <t>Приложение № 2 
к Договору о предоставлении гранта 
от «01» марта 2021 года № 14</t>
  </si>
  <si>
    <t>С Приложением №2 ознакомлен и согласен:</t>
  </si>
  <si>
    <t>Частное учреждение «Межрегиональный центр медиации «МИР»</t>
  </si>
  <si>
    <t>Руководитель организации _________________ Кайдарова С.Т.</t>
  </si>
  <si>
    <t>______________  Сариев А.У.</t>
  </si>
  <si>
    <t xml:space="preserve">Главный менеджер проектного офиса по государственному </t>
  </si>
  <si>
    <r>
      <t xml:space="preserve">Грантополучатель: </t>
    </r>
    <r>
      <rPr>
        <sz val="12"/>
        <rFont val="Times New Roman"/>
        <family val="1"/>
        <charset val="204"/>
      </rPr>
      <t>Частное учреждение «Межрегиональный центр медиации «МИР»</t>
    </r>
  </si>
  <si>
    <r>
      <t xml:space="preserve">Тема гранта: </t>
    </r>
    <r>
      <rPr>
        <sz val="12"/>
        <rFont val="Times New Roman"/>
        <family val="1"/>
        <charset val="204"/>
      </rPr>
      <t>«Применение института медиации для разрешения социальных вопросов и сохранения стабильности и согласия в обществе»</t>
    </r>
  </si>
  <si>
    <r>
      <t xml:space="preserve">Сумма гранта: </t>
    </r>
    <r>
      <rPr>
        <sz val="12"/>
        <rFont val="Times New Roman"/>
        <family val="1"/>
        <charset val="204"/>
      </rPr>
      <t xml:space="preserve">9 950 000 (девять миллионов девятьсот пятьдесят тысяч) тенге </t>
    </r>
  </si>
  <si>
    <t>Услуги профессиональных медиаторов (30 консультаций)</t>
  </si>
  <si>
    <t>Расходы на оплату услуг связи</t>
  </si>
  <si>
    <t>Услуги тренеров по организации и проведению семинаров-тренингов и  5-ти мероприятий (семинары, диалоговые площадки, круглые столы)</t>
  </si>
  <si>
    <t xml:space="preserve">Услуги организации конференции Zoom </t>
  </si>
  <si>
    <t>Услуги по изготовлению видеороликов по пяти аспектам медиации  (на русском и казахском языках хронометраж от 30 секунд)</t>
  </si>
  <si>
    <t>Изготовление инфографики (4 штуки*10 000 тенге)</t>
  </si>
  <si>
    <t>Изготовление буклетов (880 штуки*250 тенге)</t>
  </si>
  <si>
    <t>Изготовление сертификатов (200 штук *200 тенге)</t>
  </si>
  <si>
    <t>Услуги по публикации статьей в региональных газет</t>
  </si>
  <si>
    <t>Услуги переводчика (9 месяцев*30 000 тенге)</t>
  </si>
  <si>
    <t>Услуги координатора (9 месяцев*45 000 тенге)</t>
  </si>
  <si>
    <t>Услуги медиатора</t>
  </si>
  <si>
    <t>Председатель Правления</t>
  </si>
  <si>
    <t>______________  Диас Л.</t>
  </si>
  <si>
    <t>Заместитель Председателя Правления</t>
  </si>
  <si>
    <t xml:space="preserve"> ______________  Абенова Б.М.</t>
  </si>
  <si>
    <t>______________ Колдасбаев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</si>
</sst>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.00\ _₸_-;\-* #,##0.00\ _₸_-;_-* &quot;-&quot;??\ _₸_-;_-@_-"/>
    <numFmt numFmtId="165" formatCode="#,##0_ ;\-#,##0\ "/>
    <numFmt numFmtId="166" formatCode="_-* #,##0\ _₽_-;\-* #,##0\ _₽_-;_-* &quot;-&quot;??\ _₽_-;_-@_-"/>
    <numFmt numFmtId="167" formatCode="0.0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0"/>
      <name val="Arial Cyr"/>
      <charset val="1"/>
    </font>
    <font>
      <sz val="10"/>
      <name val="Arial Cyr"/>
      <charset val="204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6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1" fontId="8" fillId="0" borderId="2" xfId="0" applyNumberFormat="1" applyFont="1" applyBorder="1" applyProtection="1">
      <protection locked="0"/>
    </xf>
    <xf numFmtId="1" fontId="8" fillId="0" borderId="0" xfId="0" applyNumberFormat="1" applyFont="1" applyBorder="1" applyProtection="1"/>
    <xf numFmtId="1" fontId="8" fillId="0" borderId="0" xfId="0" applyNumberFormat="1" applyFont="1" applyBorder="1" applyProtection="1">
      <protection locked="0"/>
    </xf>
    <xf numFmtId="1" fontId="8" fillId="0" borderId="2" xfId="0" applyNumberFormat="1" applyFont="1" applyBorder="1"/>
    <xf numFmtId="1" fontId="8" fillId="0" borderId="2" xfId="0" applyNumberFormat="1" applyFont="1" applyBorder="1" applyProtection="1"/>
    <xf numFmtId="2" fontId="8" fillId="0" borderId="6" xfId="0" applyNumberFormat="1" applyFont="1" applyBorder="1" applyProtection="1"/>
    <xf numFmtId="1" fontId="8" fillId="0" borderId="6" xfId="0" applyNumberFormat="1" applyFont="1" applyBorder="1" applyProtection="1"/>
    <xf numFmtId="2" fontId="8" fillId="0" borderId="2" xfId="0" applyNumberFormat="1" applyFont="1" applyBorder="1" applyProtection="1"/>
    <xf numFmtId="2" fontId="7" fillId="0" borderId="2" xfId="0" applyNumberFormat="1" applyFont="1" applyBorder="1"/>
    <xf numFmtId="2" fontId="8" fillId="0" borderId="2" xfId="0" applyNumberFormat="1" applyFont="1" applyBorder="1"/>
    <xf numFmtId="0" fontId="8" fillId="0" borderId="2" xfId="0" applyFont="1" applyBorder="1" applyAlignment="1" applyProtection="1">
      <alignment wrapText="1"/>
      <protection locked="0"/>
    </xf>
    <xf numFmtId="0" fontId="8" fillId="0" borderId="11" xfId="0" applyFont="1" applyBorder="1" applyProtection="1">
      <protection locked="0"/>
    </xf>
    <xf numFmtId="1" fontId="8" fillId="0" borderId="11" xfId="0" applyNumberFormat="1" applyFont="1" applyBorder="1" applyProtection="1"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1" fontId="8" fillId="0" borderId="11" xfId="0" applyNumberFormat="1" applyFont="1" applyBorder="1"/>
    <xf numFmtId="1" fontId="8" fillId="0" borderId="11" xfId="0" applyNumberFormat="1" applyFont="1" applyBorder="1" applyProtection="1"/>
    <xf numFmtId="2" fontId="8" fillId="0" borderId="0" xfId="0" applyNumberFormat="1" applyFont="1" applyBorder="1" applyProtection="1"/>
    <xf numFmtId="0" fontId="9" fillId="0" borderId="1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4" xfId="0" applyFont="1" applyBorder="1" applyProtection="1">
      <protection locked="0"/>
    </xf>
    <xf numFmtId="1" fontId="9" fillId="0" borderId="15" xfId="0" applyNumberFormat="1" applyFont="1" applyBorder="1"/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/>
    <xf numFmtId="2" fontId="9" fillId="0" borderId="0" xfId="0" applyNumberFormat="1" applyFont="1" applyBorder="1" applyProtection="1">
      <protection locked="0"/>
    </xf>
    <xf numFmtId="2" fontId="9" fillId="0" borderId="0" xfId="0" applyNumberFormat="1" applyFont="1" applyBorder="1" applyProtection="1"/>
    <xf numFmtId="2" fontId="9" fillId="0" borderId="9" xfId="0" applyNumberFormat="1" applyFont="1" applyBorder="1" applyProtection="1"/>
    <xf numFmtId="0" fontId="9" fillId="0" borderId="16" xfId="0" applyFont="1" applyBorder="1" applyProtection="1"/>
    <xf numFmtId="0" fontId="8" fillId="0" borderId="9" xfId="0" applyFont="1" applyBorder="1"/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Border="1" applyProtection="1"/>
    <xf numFmtId="2" fontId="8" fillId="0" borderId="0" xfId="0" applyNumberFormat="1" applyFont="1" applyBorder="1" applyProtection="1">
      <protection locked="0"/>
    </xf>
    <xf numFmtId="2" fontId="8" fillId="0" borderId="0" xfId="0" applyNumberFormat="1" applyFont="1" applyBorder="1"/>
    <xf numFmtId="0" fontId="8" fillId="0" borderId="1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1" fontId="11" fillId="0" borderId="0" xfId="0" applyNumberFormat="1" applyFont="1" applyBorder="1" applyProtection="1">
      <protection locked="0"/>
    </xf>
    <xf numFmtId="167" fontId="9" fillId="0" borderId="0" xfId="0" applyNumberFormat="1" applyFont="1" applyBorder="1" applyProtection="1"/>
    <xf numFmtId="2" fontId="9" fillId="0" borderId="0" xfId="0" applyNumberFormat="1" applyFont="1" applyBorder="1"/>
    <xf numFmtId="1" fontId="8" fillId="0" borderId="0" xfId="0" applyNumberFormat="1" applyFont="1" applyBorder="1"/>
    <xf numFmtId="0" fontId="12" fillId="0" borderId="0" xfId="0" applyFont="1" applyBorder="1" applyProtection="1"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view="pageBreakPreview" topLeftCell="A55" zoomScale="75" zoomScaleNormal="75" zoomScaleSheetLayoutView="75" workbookViewId="0">
      <selection activeCell="L67" sqref="L67"/>
    </sheetView>
  </sheetViews>
  <sheetFormatPr defaultColWidth="9.140625" defaultRowHeight="15.75"/>
  <cols>
    <col min="1" max="1" width="3.5703125" style="107" customWidth="1"/>
    <col min="2" max="2" width="55.85546875" style="112" customWidth="1"/>
    <col min="3" max="3" width="14.42578125" style="107" customWidth="1"/>
    <col min="4" max="4" width="16.5703125" style="113" customWidth="1"/>
    <col min="5" max="5" width="16.85546875" style="108" customWidth="1"/>
    <col min="6" max="6" width="15.85546875" style="108" customWidth="1"/>
    <col min="7" max="7" width="13.85546875" style="108" customWidth="1"/>
    <col min="8" max="8" width="14.5703125" style="108" customWidth="1"/>
    <col min="9" max="9" width="15.85546875" style="108" customWidth="1"/>
    <col min="10" max="10" width="9.140625" style="108"/>
    <col min="11" max="11" width="10.85546875" style="108" bestFit="1" customWidth="1"/>
    <col min="12" max="16384" width="9.140625" style="108"/>
  </cols>
  <sheetData>
    <row r="1" spans="1:10" ht="55.5" customHeight="1">
      <c r="B1" s="106"/>
      <c r="C1" s="106"/>
      <c r="D1" s="106"/>
      <c r="E1" s="106"/>
      <c r="F1" s="137"/>
      <c r="G1" s="127" t="s">
        <v>95</v>
      </c>
      <c r="H1" s="127"/>
      <c r="I1" s="127"/>
    </row>
    <row r="2" spans="1:10">
      <c r="A2" s="28"/>
      <c r="B2" s="28"/>
      <c r="C2" s="28"/>
      <c r="D2" s="28"/>
      <c r="E2" s="28"/>
      <c r="F2" s="28"/>
      <c r="G2" s="28"/>
      <c r="H2" s="28"/>
      <c r="I2" s="28"/>
    </row>
    <row r="3" spans="1:10">
      <c r="A3" s="118" t="s">
        <v>0</v>
      </c>
      <c r="B3" s="118"/>
      <c r="C3" s="118"/>
      <c r="D3" s="118"/>
      <c r="E3" s="118"/>
      <c r="F3" s="118"/>
      <c r="G3" s="118"/>
      <c r="H3" s="118"/>
      <c r="I3" s="118"/>
    </row>
    <row r="4" spans="1:10">
      <c r="A4" s="123" t="s">
        <v>101</v>
      </c>
      <c r="B4" s="123"/>
      <c r="C4" s="123"/>
      <c r="D4" s="123"/>
      <c r="E4" s="123"/>
      <c r="F4" s="123"/>
      <c r="G4" s="123"/>
      <c r="H4" s="123"/>
      <c r="I4" s="123"/>
    </row>
    <row r="5" spans="1:10">
      <c r="A5" s="123" t="s">
        <v>102</v>
      </c>
      <c r="B5" s="123"/>
      <c r="C5" s="123"/>
      <c r="D5" s="123"/>
      <c r="E5" s="123"/>
      <c r="F5" s="123"/>
      <c r="G5" s="123"/>
      <c r="H5" s="123"/>
      <c r="I5" s="123"/>
    </row>
    <row r="6" spans="1:10">
      <c r="A6" s="124" t="s">
        <v>103</v>
      </c>
      <c r="B6" s="124"/>
      <c r="C6" s="124"/>
      <c r="D6" s="124"/>
      <c r="E6" s="124"/>
      <c r="F6" s="124"/>
      <c r="G6" s="124"/>
      <c r="H6" s="124"/>
      <c r="I6" s="124"/>
    </row>
    <row r="7" spans="1:10" ht="16.5" customHeight="1">
      <c r="A7" s="125" t="s">
        <v>1</v>
      </c>
      <c r="B7" s="119" t="s">
        <v>2</v>
      </c>
      <c r="C7" s="119" t="s">
        <v>3</v>
      </c>
      <c r="D7" s="119" t="s">
        <v>4</v>
      </c>
      <c r="E7" s="119" t="s">
        <v>74</v>
      </c>
      <c r="F7" s="119" t="s">
        <v>75</v>
      </c>
      <c r="G7" s="121" t="s">
        <v>76</v>
      </c>
      <c r="H7" s="121"/>
      <c r="I7" s="121"/>
    </row>
    <row r="8" spans="1:10" ht="63">
      <c r="A8" s="126"/>
      <c r="B8" s="120"/>
      <c r="C8" s="120"/>
      <c r="D8" s="120"/>
      <c r="E8" s="120"/>
      <c r="F8" s="120"/>
      <c r="G8" s="94" t="s">
        <v>5</v>
      </c>
      <c r="H8" s="94" t="s">
        <v>6</v>
      </c>
      <c r="I8" s="94" t="s">
        <v>7</v>
      </c>
    </row>
    <row r="9" spans="1:10">
      <c r="A9" s="1">
        <v>1</v>
      </c>
      <c r="B9" s="2" t="s">
        <v>9</v>
      </c>
      <c r="C9" s="4"/>
      <c r="D9" s="5"/>
      <c r="E9" s="3"/>
      <c r="F9" s="3">
        <f>F10+F14+F15+F16+F17+F18</f>
        <v>3695547.6</v>
      </c>
      <c r="G9" s="3"/>
      <c r="H9" s="3"/>
      <c r="I9" s="3">
        <f>F9</f>
        <v>3695547.6</v>
      </c>
      <c r="J9" s="109"/>
    </row>
    <row r="10" spans="1:10">
      <c r="A10" s="1"/>
      <c r="B10" s="2" t="s">
        <v>10</v>
      </c>
      <c r="C10" s="4"/>
      <c r="D10" s="5"/>
      <c r="E10" s="6"/>
      <c r="F10" s="3">
        <f>SUM(F11:F13)</f>
        <v>3240000</v>
      </c>
      <c r="G10" s="6"/>
      <c r="H10" s="6"/>
      <c r="I10" s="3">
        <f t="shared" ref="I10:I56" si="0">F10</f>
        <v>3240000</v>
      </c>
    </row>
    <row r="11" spans="1:10">
      <c r="A11" s="1"/>
      <c r="B11" s="7" t="s">
        <v>11</v>
      </c>
      <c r="C11" s="8" t="s">
        <v>12</v>
      </c>
      <c r="D11" s="5">
        <v>9</v>
      </c>
      <c r="E11" s="6">
        <v>180000</v>
      </c>
      <c r="F11" s="6">
        <f>E11*D11</f>
        <v>1620000</v>
      </c>
      <c r="G11" s="6"/>
      <c r="H11" s="6"/>
      <c r="I11" s="6">
        <f t="shared" ref="I11:I17" si="1">F11</f>
        <v>1620000</v>
      </c>
    </row>
    <row r="12" spans="1:10">
      <c r="A12" s="1"/>
      <c r="B12" s="7" t="s">
        <v>13</v>
      </c>
      <c r="C12" s="8" t="s">
        <v>12</v>
      </c>
      <c r="D12" s="5">
        <v>9</v>
      </c>
      <c r="E12" s="6">
        <v>80000</v>
      </c>
      <c r="F12" s="6">
        <f>E12*D12</f>
        <v>720000</v>
      </c>
      <c r="G12" s="6"/>
      <c r="H12" s="6"/>
      <c r="I12" s="6">
        <f t="shared" si="1"/>
        <v>720000</v>
      </c>
    </row>
    <row r="13" spans="1:10">
      <c r="A13" s="1"/>
      <c r="B13" s="7" t="s">
        <v>14</v>
      </c>
      <c r="C13" s="9" t="s">
        <v>12</v>
      </c>
      <c r="D13" s="5">
        <v>9</v>
      </c>
      <c r="E13" s="6">
        <v>100000</v>
      </c>
      <c r="F13" s="6">
        <f>E13*D13</f>
        <v>900000</v>
      </c>
      <c r="G13" s="6"/>
      <c r="H13" s="6"/>
      <c r="I13" s="6">
        <f t="shared" si="1"/>
        <v>900000</v>
      </c>
    </row>
    <row r="14" spans="1:10">
      <c r="A14" s="1"/>
      <c r="B14" s="2" t="s">
        <v>90</v>
      </c>
      <c r="C14" s="94" t="s">
        <v>12</v>
      </c>
      <c r="D14" s="96">
        <v>9</v>
      </c>
      <c r="E14" s="10">
        <f>9.5%*(360000-36000-7200)</f>
        <v>30096</v>
      </c>
      <c r="F14" s="3">
        <f>D14*E14</f>
        <v>270864</v>
      </c>
      <c r="G14" s="3"/>
      <c r="H14" s="3"/>
      <c r="I14" s="3">
        <f t="shared" si="1"/>
        <v>270864</v>
      </c>
    </row>
    <row r="15" spans="1:10" ht="31.5">
      <c r="A15" s="1"/>
      <c r="B15" s="11" t="s">
        <v>91</v>
      </c>
      <c r="C15" s="94" t="s">
        <v>12</v>
      </c>
      <c r="D15" s="96">
        <v>9</v>
      </c>
      <c r="E15" s="10">
        <f>360000*2%</f>
        <v>7200</v>
      </c>
      <c r="F15" s="3">
        <f>D15*E15</f>
        <v>64800</v>
      </c>
      <c r="G15" s="3"/>
      <c r="H15" s="3"/>
      <c r="I15" s="3">
        <f t="shared" si="1"/>
        <v>64800</v>
      </c>
    </row>
    <row r="16" spans="1:10">
      <c r="A16" s="1"/>
      <c r="B16" s="11" t="s">
        <v>16</v>
      </c>
      <c r="C16" s="94" t="s">
        <v>12</v>
      </c>
      <c r="D16" s="96">
        <v>9</v>
      </c>
      <c r="E16" s="10">
        <v>3720.4</v>
      </c>
      <c r="F16" s="3">
        <f>E16*D16</f>
        <v>33483.599999999999</v>
      </c>
      <c r="G16" s="3"/>
      <c r="H16" s="3"/>
      <c r="I16" s="3">
        <f t="shared" si="1"/>
        <v>33483.599999999999</v>
      </c>
    </row>
    <row r="17" spans="1:9">
      <c r="A17" s="1"/>
      <c r="B17" s="17" t="s">
        <v>105</v>
      </c>
      <c r="C17" s="94" t="s">
        <v>12</v>
      </c>
      <c r="D17" s="96">
        <v>9</v>
      </c>
      <c r="E17" s="10">
        <v>3000</v>
      </c>
      <c r="F17" s="3">
        <f>E17*D17</f>
        <v>27000</v>
      </c>
      <c r="G17" s="3"/>
      <c r="H17" s="3"/>
      <c r="I17" s="3">
        <f t="shared" si="1"/>
        <v>27000</v>
      </c>
    </row>
    <row r="18" spans="1:9" ht="63">
      <c r="A18" s="1"/>
      <c r="B18" s="17" t="s">
        <v>24</v>
      </c>
      <c r="C18" s="8"/>
      <c r="D18" s="5"/>
      <c r="E18" s="10"/>
      <c r="F18" s="3">
        <f>SUM(F19)</f>
        <v>59400</v>
      </c>
      <c r="G18" s="3"/>
      <c r="H18" s="3"/>
      <c r="I18" s="3">
        <f>SUM(I19)</f>
        <v>59400</v>
      </c>
    </row>
    <row r="19" spans="1:9">
      <c r="A19" s="1"/>
      <c r="B19" s="31" t="s">
        <v>25</v>
      </c>
      <c r="C19" s="8" t="s">
        <v>12</v>
      </c>
      <c r="D19" s="5">
        <v>9</v>
      </c>
      <c r="E19" s="16">
        <v>6600</v>
      </c>
      <c r="F19" s="6">
        <f>D19*E19</f>
        <v>59400</v>
      </c>
      <c r="G19" s="3"/>
      <c r="H19" s="3"/>
      <c r="I19" s="6">
        <f>F19</f>
        <v>59400</v>
      </c>
    </row>
    <row r="20" spans="1:9">
      <c r="A20" s="1">
        <v>2</v>
      </c>
      <c r="B20" s="12" t="s">
        <v>73</v>
      </c>
      <c r="C20" s="14"/>
      <c r="D20" s="15"/>
      <c r="E20" s="10"/>
      <c r="F20" s="3">
        <f>SUM(F21:F24)</f>
        <v>900000</v>
      </c>
      <c r="G20" s="3"/>
      <c r="H20" s="3"/>
      <c r="I20" s="10">
        <f>SUM(I21:I24)</f>
        <v>900000</v>
      </c>
    </row>
    <row r="21" spans="1:9">
      <c r="A21" s="18"/>
      <c r="B21" s="7" t="s">
        <v>77</v>
      </c>
      <c r="C21" s="14" t="s">
        <v>20</v>
      </c>
      <c r="D21" s="15">
        <v>1</v>
      </c>
      <c r="E21" s="16">
        <v>300000</v>
      </c>
      <c r="F21" s="6">
        <f>D21*E21</f>
        <v>300000</v>
      </c>
      <c r="G21" s="10"/>
      <c r="H21" s="10"/>
      <c r="I21" s="6">
        <f>F21</f>
        <v>300000</v>
      </c>
    </row>
    <row r="22" spans="1:9">
      <c r="A22" s="18"/>
      <c r="B22" s="7" t="s">
        <v>70</v>
      </c>
      <c r="C22" s="14" t="s">
        <v>20</v>
      </c>
      <c r="D22" s="15">
        <v>1</v>
      </c>
      <c r="E22" s="16">
        <v>150000</v>
      </c>
      <c r="F22" s="6">
        <f>D22*E22</f>
        <v>150000</v>
      </c>
      <c r="G22" s="10"/>
      <c r="H22" s="10"/>
      <c r="I22" s="6">
        <f>F22</f>
        <v>150000</v>
      </c>
    </row>
    <row r="23" spans="1:9">
      <c r="A23" s="18"/>
      <c r="B23" s="7" t="s">
        <v>78</v>
      </c>
      <c r="C23" s="14" t="s">
        <v>20</v>
      </c>
      <c r="D23" s="15">
        <v>2</v>
      </c>
      <c r="E23" s="16">
        <v>100000</v>
      </c>
      <c r="F23" s="6">
        <f>D23*E23</f>
        <v>200000</v>
      </c>
      <c r="G23" s="10"/>
      <c r="H23" s="10"/>
      <c r="I23" s="6">
        <f>F23</f>
        <v>200000</v>
      </c>
    </row>
    <row r="24" spans="1:9">
      <c r="A24" s="18"/>
      <c r="B24" s="7" t="s">
        <v>79</v>
      </c>
      <c r="C24" s="14" t="s">
        <v>20</v>
      </c>
      <c r="D24" s="15">
        <v>2</v>
      </c>
      <c r="E24" s="16">
        <v>125000</v>
      </c>
      <c r="F24" s="6">
        <f>D24*E24</f>
        <v>250000</v>
      </c>
      <c r="G24" s="10"/>
      <c r="H24" s="10"/>
      <c r="I24" s="6">
        <f>F24</f>
        <v>250000</v>
      </c>
    </row>
    <row r="25" spans="1:9" ht="20.25" customHeight="1">
      <c r="A25" s="1">
        <v>3</v>
      </c>
      <c r="B25" s="2" t="s">
        <v>21</v>
      </c>
      <c r="C25" s="8"/>
      <c r="D25" s="5"/>
      <c r="E25" s="6"/>
      <c r="F25" s="3">
        <f>F26+F29+F37+F47+F50+F53</f>
        <v>5354452</v>
      </c>
      <c r="G25" s="6"/>
      <c r="H25" s="6"/>
      <c r="I25" s="3">
        <f>I26+I29+I37+I47+I50+I53</f>
        <v>5354452</v>
      </c>
    </row>
    <row r="26" spans="1:9" ht="78.75">
      <c r="A26" s="19"/>
      <c r="B26" s="2" t="s">
        <v>80</v>
      </c>
      <c r="C26" s="95"/>
      <c r="D26" s="5"/>
      <c r="E26" s="20"/>
      <c r="F26" s="3">
        <f>F27</f>
        <v>1700000</v>
      </c>
      <c r="G26" s="6"/>
      <c r="H26" s="6"/>
      <c r="I26" s="3">
        <f>I27</f>
        <v>1700000</v>
      </c>
    </row>
    <row r="27" spans="1:9" ht="47.25">
      <c r="A27" s="23"/>
      <c r="B27" s="2" t="s">
        <v>22</v>
      </c>
      <c r="C27" s="9"/>
      <c r="D27" s="5"/>
      <c r="E27" s="3"/>
      <c r="F27" s="3">
        <f>F28</f>
        <v>1700000</v>
      </c>
      <c r="G27" s="6"/>
      <c r="H27" s="6"/>
      <c r="I27" s="3">
        <f>I28</f>
        <v>1700000</v>
      </c>
    </row>
    <row r="28" spans="1:9" ht="31.5">
      <c r="A28" s="23"/>
      <c r="B28" s="7" t="s">
        <v>104</v>
      </c>
      <c r="C28" s="24" t="s">
        <v>15</v>
      </c>
      <c r="D28" s="5">
        <v>17</v>
      </c>
      <c r="E28" s="6">
        <v>100000</v>
      </c>
      <c r="F28" s="6">
        <f>D28*E28</f>
        <v>1700000</v>
      </c>
      <c r="G28" s="6"/>
      <c r="H28" s="6"/>
      <c r="I28" s="6">
        <f>F28</f>
        <v>1700000</v>
      </c>
    </row>
    <row r="29" spans="1:9" ht="157.5">
      <c r="A29" s="23"/>
      <c r="B29" s="2" t="s">
        <v>92</v>
      </c>
      <c r="C29" s="25"/>
      <c r="D29" s="5"/>
      <c r="E29" s="6"/>
      <c r="F29" s="3">
        <f>F30+F34</f>
        <v>829452</v>
      </c>
      <c r="G29" s="6"/>
      <c r="H29" s="6"/>
      <c r="I29" s="3">
        <f>I30+I34</f>
        <v>829452</v>
      </c>
    </row>
    <row r="30" spans="1:9" ht="32.1" customHeight="1">
      <c r="A30" s="23"/>
      <c r="B30" s="12" t="s">
        <v>17</v>
      </c>
      <c r="C30" s="24"/>
      <c r="D30" s="96"/>
      <c r="E30" s="96"/>
      <c r="F30" s="3">
        <f>F31+F32+F33</f>
        <v>46302</v>
      </c>
      <c r="G30" s="6"/>
      <c r="H30" s="6"/>
      <c r="I30" s="3">
        <f>I31+I32+I33</f>
        <v>46302</v>
      </c>
    </row>
    <row r="31" spans="1:9" ht="24.75" customHeight="1">
      <c r="A31" s="23"/>
      <c r="B31" s="13" t="s">
        <v>27</v>
      </c>
      <c r="C31" s="14" t="s">
        <v>18</v>
      </c>
      <c r="D31" s="15">
        <v>3</v>
      </c>
      <c r="E31" s="16">
        <v>5834</v>
      </c>
      <c r="F31" s="6">
        <f>D31*E31</f>
        <v>17502</v>
      </c>
      <c r="G31" s="6"/>
      <c r="H31" s="6"/>
      <c r="I31" s="16">
        <f>F31</f>
        <v>17502</v>
      </c>
    </row>
    <row r="32" spans="1:9" ht="24.75" customHeight="1">
      <c r="A32" s="23"/>
      <c r="B32" s="13" t="s">
        <v>71</v>
      </c>
      <c r="C32" s="14" t="s">
        <v>18</v>
      </c>
      <c r="D32" s="15">
        <v>1</v>
      </c>
      <c r="E32" s="16">
        <v>18800</v>
      </c>
      <c r="F32" s="6">
        <f>D32*E32</f>
        <v>18800</v>
      </c>
      <c r="G32" s="6"/>
      <c r="H32" s="6"/>
      <c r="I32" s="16">
        <f>F32</f>
        <v>18800</v>
      </c>
    </row>
    <row r="33" spans="1:9" ht="24.75" customHeight="1">
      <c r="A33" s="23"/>
      <c r="B33" s="13" t="s">
        <v>72</v>
      </c>
      <c r="C33" s="14" t="s">
        <v>19</v>
      </c>
      <c r="D33" s="15">
        <v>2</v>
      </c>
      <c r="E33" s="16">
        <v>5000</v>
      </c>
      <c r="F33" s="6">
        <f>D33*E33</f>
        <v>10000</v>
      </c>
      <c r="G33" s="6"/>
      <c r="H33" s="6"/>
      <c r="I33" s="16">
        <f>F33</f>
        <v>10000</v>
      </c>
    </row>
    <row r="34" spans="1:9" ht="47.25">
      <c r="A34" s="9"/>
      <c r="B34" s="2" t="s">
        <v>22</v>
      </c>
      <c r="C34" s="24"/>
      <c r="D34" s="5"/>
      <c r="E34" s="6"/>
      <c r="F34" s="3">
        <f>F35+F36</f>
        <v>783150</v>
      </c>
      <c r="G34" s="6"/>
      <c r="H34" s="6"/>
      <c r="I34" s="3">
        <f>I35+I36</f>
        <v>783150</v>
      </c>
    </row>
    <row r="35" spans="1:9" ht="47.25">
      <c r="A35" s="26"/>
      <c r="B35" s="7" t="s">
        <v>106</v>
      </c>
      <c r="C35" s="24" t="s">
        <v>26</v>
      </c>
      <c r="D35" s="5">
        <v>6</v>
      </c>
      <c r="E35" s="6">
        <v>120000</v>
      </c>
      <c r="F35" s="6">
        <f>D35*E35</f>
        <v>720000</v>
      </c>
      <c r="G35" s="6"/>
      <c r="H35" s="6"/>
      <c r="I35" s="6">
        <f>F35</f>
        <v>720000</v>
      </c>
    </row>
    <row r="36" spans="1:9">
      <c r="A36" s="26"/>
      <c r="B36" s="7" t="s">
        <v>107</v>
      </c>
      <c r="C36" s="24" t="s">
        <v>26</v>
      </c>
      <c r="D36" s="5">
        <v>1</v>
      </c>
      <c r="E36" s="6">
        <v>63150</v>
      </c>
      <c r="F36" s="6">
        <f>D36*E36</f>
        <v>63150</v>
      </c>
      <c r="G36" s="6"/>
      <c r="H36" s="6"/>
      <c r="I36" s="6">
        <f>F36</f>
        <v>63150</v>
      </c>
    </row>
    <row r="37" spans="1:9" ht="63">
      <c r="A37" s="23"/>
      <c r="B37" s="2" t="s">
        <v>68</v>
      </c>
      <c r="C37" s="27"/>
      <c r="D37" s="15"/>
      <c r="E37" s="10"/>
      <c r="F37" s="3">
        <f>F38+F43</f>
        <v>2025000</v>
      </c>
      <c r="G37" s="16"/>
      <c r="H37" s="16"/>
      <c r="I37" s="3">
        <f>I38+I43</f>
        <v>2025000</v>
      </c>
    </row>
    <row r="38" spans="1:9" ht="47.25">
      <c r="A38" s="9"/>
      <c r="B38" s="2" t="s">
        <v>22</v>
      </c>
      <c r="C38" s="27"/>
      <c r="D38" s="15"/>
      <c r="E38" s="16"/>
      <c r="F38" s="3">
        <f>SUM(F39:F42)</f>
        <v>1725000</v>
      </c>
      <c r="G38" s="16"/>
      <c r="H38" s="16"/>
      <c r="I38" s="10">
        <f>SUM(I39:I42)</f>
        <v>1725000</v>
      </c>
    </row>
    <row r="39" spans="1:9" ht="49.5" customHeight="1">
      <c r="A39" s="21"/>
      <c r="B39" s="7" t="s">
        <v>108</v>
      </c>
      <c r="C39" s="95" t="s">
        <v>26</v>
      </c>
      <c r="D39" s="5">
        <v>5</v>
      </c>
      <c r="E39" s="20">
        <v>150000</v>
      </c>
      <c r="F39" s="6">
        <f>E39*D39</f>
        <v>750000</v>
      </c>
      <c r="G39" s="6"/>
      <c r="H39" s="6"/>
      <c r="I39" s="6">
        <f t="shared" si="0"/>
        <v>750000</v>
      </c>
    </row>
    <row r="40" spans="1:9" ht="30.75" customHeight="1">
      <c r="A40" s="21"/>
      <c r="B40" s="31" t="s">
        <v>112</v>
      </c>
      <c r="C40" s="97" t="s">
        <v>26</v>
      </c>
      <c r="D40" s="98">
        <v>5</v>
      </c>
      <c r="E40" s="99">
        <v>60000</v>
      </c>
      <c r="F40" s="100">
        <f>E40*D40</f>
        <v>300000</v>
      </c>
      <c r="G40" s="100"/>
      <c r="H40" s="100"/>
      <c r="I40" s="100">
        <f t="shared" si="0"/>
        <v>300000</v>
      </c>
    </row>
    <row r="41" spans="1:9">
      <c r="A41" s="21"/>
      <c r="B41" s="7" t="s">
        <v>113</v>
      </c>
      <c r="C41" s="95" t="s">
        <v>26</v>
      </c>
      <c r="D41" s="5">
        <v>1</v>
      </c>
      <c r="E41" s="20">
        <v>270000</v>
      </c>
      <c r="F41" s="6">
        <f>E41*D41</f>
        <v>270000</v>
      </c>
      <c r="G41" s="6"/>
      <c r="H41" s="6"/>
      <c r="I41" s="6">
        <f>F41</f>
        <v>270000</v>
      </c>
    </row>
    <row r="42" spans="1:9">
      <c r="A42" s="21"/>
      <c r="B42" s="7" t="s">
        <v>114</v>
      </c>
      <c r="C42" s="95" t="s">
        <v>26</v>
      </c>
      <c r="D42" s="5">
        <v>1</v>
      </c>
      <c r="E42" s="20">
        <v>405000</v>
      </c>
      <c r="F42" s="6">
        <f>D42*E42</f>
        <v>405000</v>
      </c>
      <c r="G42" s="6"/>
      <c r="H42" s="6"/>
      <c r="I42" s="6">
        <f>F42</f>
        <v>405000</v>
      </c>
    </row>
    <row r="43" spans="1:9" s="110" customFormat="1" ht="30.75" customHeight="1">
      <c r="A43" s="21"/>
      <c r="B43" s="2" t="s">
        <v>81</v>
      </c>
      <c r="C43" s="102"/>
      <c r="D43" s="96"/>
      <c r="E43" s="22"/>
      <c r="F43" s="3">
        <f>F44+F45+F46</f>
        <v>300000</v>
      </c>
      <c r="G43" s="3"/>
      <c r="H43" s="3"/>
      <c r="I43" s="3">
        <f>I44+I45+I46</f>
        <v>300000</v>
      </c>
    </row>
    <row r="44" spans="1:9" ht="30.75" customHeight="1">
      <c r="A44" s="21"/>
      <c r="B44" s="7" t="s">
        <v>109</v>
      </c>
      <c r="C44" s="95" t="s">
        <v>26</v>
      </c>
      <c r="D44" s="5">
        <v>1</v>
      </c>
      <c r="E44" s="20">
        <v>40000</v>
      </c>
      <c r="F44" s="6">
        <f>E44*D44</f>
        <v>40000</v>
      </c>
      <c r="G44" s="6"/>
      <c r="H44" s="6"/>
      <c r="I44" s="6">
        <f t="shared" si="0"/>
        <v>40000</v>
      </c>
    </row>
    <row r="45" spans="1:9">
      <c r="A45" s="21"/>
      <c r="B45" s="7" t="s">
        <v>110</v>
      </c>
      <c r="C45" s="95" t="s">
        <v>26</v>
      </c>
      <c r="D45" s="5">
        <v>1</v>
      </c>
      <c r="E45" s="20">
        <v>220000</v>
      </c>
      <c r="F45" s="6">
        <f>E45*D45</f>
        <v>220000</v>
      </c>
      <c r="G45" s="6"/>
      <c r="H45" s="6"/>
      <c r="I45" s="6">
        <f t="shared" si="0"/>
        <v>220000</v>
      </c>
    </row>
    <row r="46" spans="1:9" ht="36" customHeight="1">
      <c r="A46" s="21"/>
      <c r="B46" s="7" t="s">
        <v>111</v>
      </c>
      <c r="C46" s="95" t="s">
        <v>26</v>
      </c>
      <c r="D46" s="5">
        <v>1</v>
      </c>
      <c r="E46" s="20">
        <v>40000</v>
      </c>
      <c r="F46" s="6">
        <f t="shared" ref="F46" si="2">E46*D46</f>
        <v>40000</v>
      </c>
      <c r="G46" s="6"/>
      <c r="H46" s="6"/>
      <c r="I46" s="6">
        <f t="shared" si="0"/>
        <v>40000</v>
      </c>
    </row>
    <row r="47" spans="1:9" ht="54.75" customHeight="1">
      <c r="A47" s="21"/>
      <c r="B47" s="2" t="s">
        <v>69</v>
      </c>
      <c r="C47" s="95"/>
      <c r="D47" s="5"/>
      <c r="E47" s="20"/>
      <c r="F47" s="3">
        <f>F48</f>
        <v>300000</v>
      </c>
      <c r="G47" s="6"/>
      <c r="H47" s="6"/>
      <c r="I47" s="3">
        <f t="shared" si="0"/>
        <v>300000</v>
      </c>
    </row>
    <row r="48" spans="1:9" s="110" customFormat="1" ht="48.75" customHeight="1">
      <c r="A48" s="21"/>
      <c r="B48" s="2" t="s">
        <v>22</v>
      </c>
      <c r="C48" s="102"/>
      <c r="D48" s="96"/>
      <c r="E48" s="22"/>
      <c r="F48" s="3">
        <f>F49</f>
        <v>300000</v>
      </c>
      <c r="G48" s="3"/>
      <c r="H48" s="3"/>
      <c r="I48" s="3">
        <f>I49</f>
        <v>300000</v>
      </c>
    </row>
    <row r="49" spans="1:9">
      <c r="A49" s="23"/>
      <c r="B49" s="7" t="s">
        <v>115</v>
      </c>
      <c r="C49" s="95" t="s">
        <v>26</v>
      </c>
      <c r="D49" s="5">
        <v>1</v>
      </c>
      <c r="E49" s="6">
        <v>300000</v>
      </c>
      <c r="F49" s="6">
        <f>E49*D49</f>
        <v>300000</v>
      </c>
      <c r="G49" s="6"/>
      <c r="H49" s="6"/>
      <c r="I49" s="6">
        <f t="shared" si="0"/>
        <v>300000</v>
      </c>
    </row>
    <row r="50" spans="1:9" ht="56.1" customHeight="1">
      <c r="A50" s="26"/>
      <c r="B50" s="2" t="s">
        <v>94</v>
      </c>
      <c r="C50" s="95"/>
      <c r="D50" s="15"/>
      <c r="E50" s="16"/>
      <c r="F50" s="3">
        <f>F51</f>
        <v>200000</v>
      </c>
      <c r="G50" s="16"/>
      <c r="H50" s="16"/>
      <c r="I50" s="3">
        <f>I51</f>
        <v>200000</v>
      </c>
    </row>
    <row r="51" spans="1:9" ht="47.25">
      <c r="A51" s="9"/>
      <c r="B51" s="2" t="s">
        <v>22</v>
      </c>
      <c r="C51" s="27"/>
      <c r="D51" s="15"/>
      <c r="E51" s="16"/>
      <c r="F51" s="3">
        <f>F52</f>
        <v>200000</v>
      </c>
      <c r="G51" s="10"/>
      <c r="H51" s="10"/>
      <c r="I51" s="3">
        <f>I52</f>
        <v>200000</v>
      </c>
    </row>
    <row r="52" spans="1:9" ht="47.25">
      <c r="A52" s="23"/>
      <c r="B52" s="7" t="s">
        <v>82</v>
      </c>
      <c r="C52" s="95" t="s">
        <v>26</v>
      </c>
      <c r="D52" s="15">
        <v>1</v>
      </c>
      <c r="E52" s="16">
        <v>200000</v>
      </c>
      <c r="F52" s="6">
        <f>D52*E52</f>
        <v>200000</v>
      </c>
      <c r="G52" s="16"/>
      <c r="H52" s="16"/>
      <c r="I52" s="6">
        <f t="shared" si="0"/>
        <v>200000</v>
      </c>
    </row>
    <row r="53" spans="1:9" ht="110.25">
      <c r="A53" s="23"/>
      <c r="B53" s="2" t="s">
        <v>93</v>
      </c>
      <c r="C53" s="27"/>
      <c r="D53" s="15"/>
      <c r="E53" s="16"/>
      <c r="F53" s="3">
        <f>F54</f>
        <v>300000</v>
      </c>
      <c r="G53" s="16"/>
      <c r="H53" s="16"/>
      <c r="I53" s="3">
        <f>I54</f>
        <v>300000</v>
      </c>
    </row>
    <row r="54" spans="1:9" ht="47.25">
      <c r="A54" s="23"/>
      <c r="B54" s="2" t="s">
        <v>22</v>
      </c>
      <c r="C54" s="101"/>
      <c r="D54" s="15"/>
      <c r="E54" s="16"/>
      <c r="F54" s="3">
        <f>F55</f>
        <v>300000</v>
      </c>
      <c r="G54" s="16"/>
      <c r="H54" s="16"/>
      <c r="I54" s="3">
        <f>I55</f>
        <v>300000</v>
      </c>
    </row>
    <row r="55" spans="1:9" ht="94.5">
      <c r="A55" s="23"/>
      <c r="B55" s="7" t="s">
        <v>83</v>
      </c>
      <c r="C55" s="95" t="s">
        <v>26</v>
      </c>
      <c r="D55" s="15">
        <v>1</v>
      </c>
      <c r="E55" s="16">
        <v>300000</v>
      </c>
      <c r="F55" s="6">
        <f>D55*E55</f>
        <v>300000</v>
      </c>
      <c r="G55" s="16"/>
      <c r="H55" s="16"/>
      <c r="I55" s="6">
        <f>F55</f>
        <v>300000</v>
      </c>
    </row>
    <row r="56" spans="1:9" s="110" customFormat="1">
      <c r="A56" s="23"/>
      <c r="B56" s="12" t="s">
        <v>23</v>
      </c>
      <c r="C56" s="27"/>
      <c r="D56" s="32"/>
      <c r="E56" s="10"/>
      <c r="F56" s="3">
        <f>F9+F20+F25</f>
        <v>9949999.5999999996</v>
      </c>
      <c r="G56" s="10"/>
      <c r="H56" s="10"/>
      <c r="I56" s="3">
        <f>I9+I20+I25</f>
        <v>9949999.5999999996</v>
      </c>
    </row>
    <row r="57" spans="1:9" ht="15" customHeight="1">
      <c r="A57" s="122" t="s">
        <v>96</v>
      </c>
      <c r="B57" s="122"/>
      <c r="C57" s="122"/>
      <c r="D57" s="122"/>
      <c r="E57" s="122"/>
      <c r="F57" s="122"/>
      <c r="G57" s="122"/>
      <c r="H57" s="122"/>
      <c r="I57" s="122"/>
    </row>
    <row r="58" spans="1:9" s="111" customFormat="1">
      <c r="A58" s="115" t="s">
        <v>84</v>
      </c>
      <c r="B58" s="115"/>
      <c r="C58" s="115"/>
      <c r="D58" s="115"/>
      <c r="E58" s="115"/>
      <c r="F58" s="115"/>
      <c r="G58" s="115"/>
      <c r="H58" s="115"/>
      <c r="I58" s="115"/>
    </row>
    <row r="59" spans="1:9" s="111" customFormat="1">
      <c r="A59" s="114" t="s">
        <v>97</v>
      </c>
      <c r="B59" s="117"/>
      <c r="C59" s="117"/>
      <c r="F59" s="138"/>
    </row>
    <row r="60" spans="1:9" s="111" customFormat="1">
      <c r="A60" s="116" t="s">
        <v>98</v>
      </c>
      <c r="B60" s="116"/>
      <c r="C60" s="116"/>
      <c r="D60" s="116"/>
      <c r="E60" s="116"/>
      <c r="F60" s="116"/>
      <c r="G60" s="116"/>
      <c r="H60" s="116"/>
      <c r="I60" s="116"/>
    </row>
    <row r="61" spans="1:9" s="111" customFormat="1">
      <c r="A61" s="104"/>
      <c r="B61" s="104"/>
      <c r="C61" s="104"/>
      <c r="D61" s="104"/>
      <c r="E61" s="104"/>
      <c r="F61" s="139"/>
      <c r="G61" s="104"/>
      <c r="H61" s="104"/>
      <c r="I61" s="104"/>
    </row>
    <row r="62" spans="1:9" s="111" customFormat="1">
      <c r="A62" s="115" t="s">
        <v>85</v>
      </c>
      <c r="B62" s="115"/>
      <c r="C62" s="115"/>
      <c r="D62" s="115"/>
      <c r="E62" s="115"/>
      <c r="F62" s="115"/>
      <c r="G62" s="115"/>
      <c r="H62" s="115"/>
      <c r="I62" s="115"/>
    </row>
    <row r="63" spans="1:9" s="111" customFormat="1">
      <c r="A63" s="115" t="s">
        <v>86</v>
      </c>
      <c r="B63" s="115"/>
      <c r="C63" s="115"/>
      <c r="D63" s="115"/>
      <c r="E63" s="115"/>
      <c r="F63" s="115"/>
      <c r="G63" s="115"/>
      <c r="H63" s="115"/>
      <c r="I63" s="115"/>
    </row>
    <row r="64" spans="1:9" s="111" customFormat="1">
      <c r="A64" s="114" t="s">
        <v>87</v>
      </c>
      <c r="B64" s="114"/>
      <c r="C64" s="114"/>
      <c r="D64" s="114"/>
      <c r="E64" s="114"/>
      <c r="F64" s="114"/>
      <c r="G64" s="114"/>
      <c r="H64" s="114"/>
      <c r="I64" s="114"/>
    </row>
    <row r="65" spans="1:9" s="111" customFormat="1">
      <c r="A65" s="105"/>
      <c r="B65" s="105"/>
      <c r="C65" s="105"/>
      <c r="D65" s="105"/>
      <c r="E65" s="105"/>
      <c r="F65" s="140"/>
      <c r="G65" s="105"/>
      <c r="H65" s="105"/>
      <c r="I65" s="105"/>
    </row>
    <row r="66" spans="1:9" s="111" customFormat="1">
      <c r="A66" s="105" t="s">
        <v>116</v>
      </c>
      <c r="B66" s="105"/>
      <c r="C66" s="105"/>
      <c r="D66" s="105"/>
      <c r="E66" s="105"/>
      <c r="F66" s="140"/>
      <c r="G66" s="105"/>
      <c r="H66" s="105"/>
      <c r="I66" s="105"/>
    </row>
    <row r="67" spans="1:9" s="111" customFormat="1">
      <c r="A67" s="105"/>
      <c r="B67" s="105"/>
      <c r="C67" s="105"/>
      <c r="D67" s="105"/>
      <c r="E67" s="105"/>
      <c r="F67" s="140"/>
      <c r="G67" s="105"/>
      <c r="H67" s="105"/>
      <c r="I67" s="105"/>
    </row>
    <row r="68" spans="1:9" s="111" customFormat="1">
      <c r="A68" s="105" t="s">
        <v>117</v>
      </c>
      <c r="B68" s="105"/>
      <c r="C68" s="105"/>
      <c r="D68" s="105"/>
      <c r="E68" s="105"/>
      <c r="F68" s="140"/>
      <c r="G68" s="105"/>
      <c r="H68" s="105"/>
      <c r="I68" s="105"/>
    </row>
    <row r="69" spans="1:9" s="111" customFormat="1">
      <c r="A69" s="29"/>
      <c r="F69" s="138"/>
    </row>
    <row r="70" spans="1:9" s="111" customFormat="1">
      <c r="A70" s="114" t="s">
        <v>118</v>
      </c>
      <c r="B70" s="114"/>
      <c r="C70" s="114"/>
      <c r="D70" s="114"/>
      <c r="F70" s="138"/>
    </row>
    <row r="71" spans="1:9" s="111" customFormat="1">
      <c r="A71" s="105"/>
      <c r="B71" s="105"/>
      <c r="C71" s="105"/>
      <c r="D71" s="105"/>
      <c r="F71" s="138"/>
    </row>
    <row r="72" spans="1:9" s="111" customFormat="1">
      <c r="A72" s="105" t="s">
        <v>119</v>
      </c>
      <c r="B72" s="105"/>
      <c r="C72" s="105"/>
      <c r="D72" s="105"/>
      <c r="F72" s="138"/>
    </row>
    <row r="73" spans="1:9" s="111" customFormat="1">
      <c r="A73" s="29"/>
      <c r="F73" s="138"/>
    </row>
    <row r="74" spans="1:9" s="111" customFormat="1">
      <c r="A74" s="103" t="s">
        <v>88</v>
      </c>
      <c r="F74" s="138"/>
    </row>
    <row r="75" spans="1:9" s="111" customFormat="1">
      <c r="A75" s="103" t="s">
        <v>89</v>
      </c>
      <c r="F75" s="138"/>
    </row>
    <row r="76" spans="1:9" s="111" customFormat="1">
      <c r="A76" s="103" t="s">
        <v>99</v>
      </c>
      <c r="F76" s="138"/>
    </row>
    <row r="77" spans="1:9" s="111" customFormat="1">
      <c r="A77" s="30"/>
      <c r="F77" s="138"/>
    </row>
    <row r="78" spans="1:9" s="111" customFormat="1">
      <c r="A78" s="103" t="s">
        <v>100</v>
      </c>
      <c r="F78" s="138"/>
    </row>
    <row r="79" spans="1:9" s="111" customFormat="1">
      <c r="A79" s="103" t="s">
        <v>89</v>
      </c>
      <c r="F79" s="138"/>
    </row>
    <row r="80" spans="1:9" s="111" customFormat="1">
      <c r="A80" s="103" t="s">
        <v>120</v>
      </c>
      <c r="F80" s="138"/>
    </row>
    <row r="81" spans="2:2" s="108" customFormat="1">
      <c r="B81" s="29"/>
    </row>
    <row r="82" spans="2:2" s="108" customFormat="1">
      <c r="B82" s="29"/>
    </row>
    <row r="83" spans="2:2" s="108" customFormat="1">
      <c r="B83" s="29"/>
    </row>
  </sheetData>
  <mergeCells count="20">
    <mergeCell ref="G1:I1"/>
    <mergeCell ref="A3:I3"/>
    <mergeCell ref="F7:F8"/>
    <mergeCell ref="G7:I7"/>
    <mergeCell ref="A57:I57"/>
    <mergeCell ref="A4:I4"/>
    <mergeCell ref="A5:I5"/>
    <mergeCell ref="A6:I6"/>
    <mergeCell ref="A7:A8"/>
    <mergeCell ref="B7:B8"/>
    <mergeCell ref="C7:C8"/>
    <mergeCell ref="D7:D8"/>
    <mergeCell ref="E7:E8"/>
    <mergeCell ref="A70:D70"/>
    <mergeCell ref="A58:I58"/>
    <mergeCell ref="A60:I60"/>
    <mergeCell ref="A62:I62"/>
    <mergeCell ref="A63:I63"/>
    <mergeCell ref="A64:I64"/>
    <mergeCell ref="A59:C59"/>
  </mergeCells>
  <pageMargins left="0.19685039370078741" right="0.19685039370078741" top="0.19685039370078741" bottom="0.19685039370078741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"/>
  <sheetViews>
    <sheetView topLeftCell="C1" workbookViewId="0">
      <selection activeCell="D45" sqref="D45"/>
    </sheetView>
  </sheetViews>
  <sheetFormatPr defaultRowHeight="12.75"/>
  <cols>
    <col min="1" max="1" width="1.7109375" style="33" hidden="1" customWidth="1"/>
    <col min="2" max="2" width="3.42578125" style="33" hidden="1" customWidth="1"/>
    <col min="3" max="3" width="3.7109375" style="33" customWidth="1"/>
    <col min="4" max="4" width="15.42578125" style="33" customWidth="1"/>
    <col min="5" max="5" width="13.85546875" style="33" customWidth="1"/>
    <col min="6" max="6" width="11.140625" style="33" hidden="1" customWidth="1"/>
    <col min="7" max="7" width="10.85546875" style="33" customWidth="1"/>
    <col min="8" max="8" width="9" style="33" hidden="1" customWidth="1"/>
    <col min="9" max="9" width="0" style="33" hidden="1" customWidth="1"/>
    <col min="10" max="10" width="9.28515625" style="33" hidden="1" customWidth="1"/>
    <col min="11" max="11" width="8.42578125" style="33" hidden="1" customWidth="1"/>
    <col min="12" max="12" width="10.5703125" style="33" customWidth="1"/>
    <col min="13" max="13" width="9" style="33" hidden="1" customWidth="1"/>
    <col min="14" max="14" width="10.28515625" style="33" customWidth="1"/>
    <col min="15" max="15" width="12.140625" style="33" customWidth="1"/>
    <col min="16" max="16" width="9.7109375" style="33" hidden="1" customWidth="1"/>
    <col min="17" max="17" width="9.7109375" style="33" customWidth="1"/>
    <col min="18" max="18" width="12" style="33" customWidth="1"/>
    <col min="19" max="19" width="2.5703125" style="33" hidden="1" customWidth="1"/>
    <col min="20" max="20" width="8.5703125" style="33" customWidth="1"/>
    <col min="21" max="21" width="10.42578125" style="33" customWidth="1"/>
    <col min="22" max="22" width="10.85546875" style="33" customWidth="1"/>
    <col min="23" max="23" width="10.5703125" style="33" customWidth="1"/>
    <col min="24" max="24" width="8.5703125" style="33" customWidth="1"/>
    <col min="25" max="25" width="8.28515625" style="33" customWidth="1"/>
    <col min="26" max="26" width="9" style="33" customWidth="1"/>
    <col min="27" max="256" width="9.140625" style="33"/>
    <col min="257" max="258" width="0" style="33" hidden="1" customWidth="1"/>
    <col min="259" max="259" width="3.7109375" style="33" customWidth="1"/>
    <col min="260" max="260" width="18.42578125" style="33" customWidth="1"/>
    <col min="261" max="261" width="13.28515625" style="33" customWidth="1"/>
    <col min="262" max="262" width="0" style="33" hidden="1" customWidth="1"/>
    <col min="263" max="263" width="11.28515625" style="33" customWidth="1"/>
    <col min="264" max="267" width="0" style="33" hidden="1" customWidth="1"/>
    <col min="268" max="268" width="11.7109375" style="33" customWidth="1"/>
    <col min="269" max="270" width="0" style="33" hidden="1" customWidth="1"/>
    <col min="271" max="271" width="11" style="33" customWidth="1"/>
    <col min="272" max="272" width="10.42578125" style="33" customWidth="1"/>
    <col min="273" max="273" width="10.5703125" style="33" customWidth="1"/>
    <col min="274" max="274" width="0" style="33" hidden="1" customWidth="1"/>
    <col min="275" max="275" width="10.5703125" style="33" customWidth="1"/>
    <col min="276" max="276" width="12.42578125" style="33" customWidth="1"/>
    <col min="277" max="277" width="0" style="33" hidden="1" customWidth="1"/>
    <col min="278" max="278" width="10.85546875" style="33" customWidth="1"/>
    <col min="279" max="279" width="9.140625" style="33" customWidth="1"/>
    <col min="280" max="512" width="9.140625" style="33"/>
    <col min="513" max="514" width="0" style="33" hidden="1" customWidth="1"/>
    <col min="515" max="515" width="3.7109375" style="33" customWidth="1"/>
    <col min="516" max="516" width="18.42578125" style="33" customWidth="1"/>
    <col min="517" max="517" width="13.28515625" style="33" customWidth="1"/>
    <col min="518" max="518" width="0" style="33" hidden="1" customWidth="1"/>
    <col min="519" max="519" width="11.28515625" style="33" customWidth="1"/>
    <col min="520" max="523" width="0" style="33" hidden="1" customWidth="1"/>
    <col min="524" max="524" width="11.7109375" style="33" customWidth="1"/>
    <col min="525" max="526" width="0" style="33" hidden="1" customWidth="1"/>
    <col min="527" max="527" width="11" style="33" customWidth="1"/>
    <col min="528" max="528" width="10.42578125" style="33" customWidth="1"/>
    <col min="529" max="529" width="10.5703125" style="33" customWidth="1"/>
    <col min="530" max="530" width="0" style="33" hidden="1" customWidth="1"/>
    <col min="531" max="531" width="10.5703125" style="33" customWidth="1"/>
    <col min="532" max="532" width="12.42578125" style="33" customWidth="1"/>
    <col min="533" max="533" width="0" style="33" hidden="1" customWidth="1"/>
    <col min="534" max="534" width="10.85546875" style="33" customWidth="1"/>
    <col min="535" max="535" width="9.140625" style="33" customWidth="1"/>
    <col min="536" max="768" width="9.140625" style="33"/>
    <col min="769" max="770" width="0" style="33" hidden="1" customWidth="1"/>
    <col min="771" max="771" width="3.7109375" style="33" customWidth="1"/>
    <col min="772" max="772" width="18.42578125" style="33" customWidth="1"/>
    <col min="773" max="773" width="13.28515625" style="33" customWidth="1"/>
    <col min="774" max="774" width="0" style="33" hidden="1" customWidth="1"/>
    <col min="775" max="775" width="11.28515625" style="33" customWidth="1"/>
    <col min="776" max="779" width="0" style="33" hidden="1" customWidth="1"/>
    <col min="780" max="780" width="11.7109375" style="33" customWidth="1"/>
    <col min="781" max="782" width="0" style="33" hidden="1" customWidth="1"/>
    <col min="783" max="783" width="11" style="33" customWidth="1"/>
    <col min="784" max="784" width="10.42578125" style="33" customWidth="1"/>
    <col min="785" max="785" width="10.5703125" style="33" customWidth="1"/>
    <col min="786" max="786" width="0" style="33" hidden="1" customWidth="1"/>
    <col min="787" max="787" width="10.5703125" style="33" customWidth="1"/>
    <col min="788" max="788" width="12.42578125" style="33" customWidth="1"/>
    <col min="789" max="789" width="0" style="33" hidden="1" customWidth="1"/>
    <col min="790" max="790" width="10.85546875" style="33" customWidth="1"/>
    <col min="791" max="791" width="9.140625" style="33" customWidth="1"/>
    <col min="792" max="1024" width="9.140625" style="33"/>
    <col min="1025" max="1026" width="0" style="33" hidden="1" customWidth="1"/>
    <col min="1027" max="1027" width="3.7109375" style="33" customWidth="1"/>
    <col min="1028" max="1028" width="18.42578125" style="33" customWidth="1"/>
    <col min="1029" max="1029" width="13.28515625" style="33" customWidth="1"/>
    <col min="1030" max="1030" width="0" style="33" hidden="1" customWidth="1"/>
    <col min="1031" max="1031" width="11.28515625" style="33" customWidth="1"/>
    <col min="1032" max="1035" width="0" style="33" hidden="1" customWidth="1"/>
    <col min="1036" max="1036" width="11.7109375" style="33" customWidth="1"/>
    <col min="1037" max="1038" width="0" style="33" hidden="1" customWidth="1"/>
    <col min="1039" max="1039" width="11" style="33" customWidth="1"/>
    <col min="1040" max="1040" width="10.42578125" style="33" customWidth="1"/>
    <col min="1041" max="1041" width="10.5703125" style="33" customWidth="1"/>
    <col min="1042" max="1042" width="0" style="33" hidden="1" customWidth="1"/>
    <col min="1043" max="1043" width="10.5703125" style="33" customWidth="1"/>
    <col min="1044" max="1044" width="12.42578125" style="33" customWidth="1"/>
    <col min="1045" max="1045" width="0" style="33" hidden="1" customWidth="1"/>
    <col min="1046" max="1046" width="10.85546875" style="33" customWidth="1"/>
    <col min="1047" max="1047" width="9.140625" style="33" customWidth="1"/>
    <col min="1048" max="1280" width="9.140625" style="33"/>
    <col min="1281" max="1282" width="0" style="33" hidden="1" customWidth="1"/>
    <col min="1283" max="1283" width="3.7109375" style="33" customWidth="1"/>
    <col min="1284" max="1284" width="18.42578125" style="33" customWidth="1"/>
    <col min="1285" max="1285" width="13.28515625" style="33" customWidth="1"/>
    <col min="1286" max="1286" width="0" style="33" hidden="1" customWidth="1"/>
    <col min="1287" max="1287" width="11.28515625" style="33" customWidth="1"/>
    <col min="1288" max="1291" width="0" style="33" hidden="1" customWidth="1"/>
    <col min="1292" max="1292" width="11.7109375" style="33" customWidth="1"/>
    <col min="1293" max="1294" width="0" style="33" hidden="1" customWidth="1"/>
    <col min="1295" max="1295" width="11" style="33" customWidth="1"/>
    <col min="1296" max="1296" width="10.42578125" style="33" customWidth="1"/>
    <col min="1297" max="1297" width="10.5703125" style="33" customWidth="1"/>
    <col min="1298" max="1298" width="0" style="33" hidden="1" customWidth="1"/>
    <col min="1299" max="1299" width="10.5703125" style="33" customWidth="1"/>
    <col min="1300" max="1300" width="12.42578125" style="33" customWidth="1"/>
    <col min="1301" max="1301" width="0" style="33" hidden="1" customWidth="1"/>
    <col min="1302" max="1302" width="10.85546875" style="33" customWidth="1"/>
    <col min="1303" max="1303" width="9.140625" style="33" customWidth="1"/>
    <col min="1304" max="1536" width="9.140625" style="33"/>
    <col min="1537" max="1538" width="0" style="33" hidden="1" customWidth="1"/>
    <col min="1539" max="1539" width="3.7109375" style="33" customWidth="1"/>
    <col min="1540" max="1540" width="18.42578125" style="33" customWidth="1"/>
    <col min="1541" max="1541" width="13.28515625" style="33" customWidth="1"/>
    <col min="1542" max="1542" width="0" style="33" hidden="1" customWidth="1"/>
    <col min="1543" max="1543" width="11.28515625" style="33" customWidth="1"/>
    <col min="1544" max="1547" width="0" style="33" hidden="1" customWidth="1"/>
    <col min="1548" max="1548" width="11.7109375" style="33" customWidth="1"/>
    <col min="1549" max="1550" width="0" style="33" hidden="1" customWidth="1"/>
    <col min="1551" max="1551" width="11" style="33" customWidth="1"/>
    <col min="1552" max="1552" width="10.42578125" style="33" customWidth="1"/>
    <col min="1553" max="1553" width="10.5703125" style="33" customWidth="1"/>
    <col min="1554" max="1554" width="0" style="33" hidden="1" customWidth="1"/>
    <col min="1555" max="1555" width="10.5703125" style="33" customWidth="1"/>
    <col min="1556" max="1556" width="12.42578125" style="33" customWidth="1"/>
    <col min="1557" max="1557" width="0" style="33" hidden="1" customWidth="1"/>
    <col min="1558" max="1558" width="10.85546875" style="33" customWidth="1"/>
    <col min="1559" max="1559" width="9.140625" style="33" customWidth="1"/>
    <col min="1560" max="1792" width="9.140625" style="33"/>
    <col min="1793" max="1794" width="0" style="33" hidden="1" customWidth="1"/>
    <col min="1795" max="1795" width="3.7109375" style="33" customWidth="1"/>
    <col min="1796" max="1796" width="18.42578125" style="33" customWidth="1"/>
    <col min="1797" max="1797" width="13.28515625" style="33" customWidth="1"/>
    <col min="1798" max="1798" width="0" style="33" hidden="1" customWidth="1"/>
    <col min="1799" max="1799" width="11.28515625" style="33" customWidth="1"/>
    <col min="1800" max="1803" width="0" style="33" hidden="1" customWidth="1"/>
    <col min="1804" max="1804" width="11.7109375" style="33" customWidth="1"/>
    <col min="1805" max="1806" width="0" style="33" hidden="1" customWidth="1"/>
    <col min="1807" max="1807" width="11" style="33" customWidth="1"/>
    <col min="1808" max="1808" width="10.42578125" style="33" customWidth="1"/>
    <col min="1809" max="1809" width="10.5703125" style="33" customWidth="1"/>
    <col min="1810" max="1810" width="0" style="33" hidden="1" customWidth="1"/>
    <col min="1811" max="1811" width="10.5703125" style="33" customWidth="1"/>
    <col min="1812" max="1812" width="12.42578125" style="33" customWidth="1"/>
    <col min="1813" max="1813" width="0" style="33" hidden="1" customWidth="1"/>
    <col min="1814" max="1814" width="10.85546875" style="33" customWidth="1"/>
    <col min="1815" max="1815" width="9.140625" style="33" customWidth="1"/>
    <col min="1816" max="2048" width="9.140625" style="33"/>
    <col min="2049" max="2050" width="0" style="33" hidden="1" customWidth="1"/>
    <col min="2051" max="2051" width="3.7109375" style="33" customWidth="1"/>
    <col min="2052" max="2052" width="18.42578125" style="33" customWidth="1"/>
    <col min="2053" max="2053" width="13.28515625" style="33" customWidth="1"/>
    <col min="2054" max="2054" width="0" style="33" hidden="1" customWidth="1"/>
    <col min="2055" max="2055" width="11.28515625" style="33" customWidth="1"/>
    <col min="2056" max="2059" width="0" style="33" hidden="1" customWidth="1"/>
    <col min="2060" max="2060" width="11.7109375" style="33" customWidth="1"/>
    <col min="2061" max="2062" width="0" style="33" hidden="1" customWidth="1"/>
    <col min="2063" max="2063" width="11" style="33" customWidth="1"/>
    <col min="2064" max="2064" width="10.42578125" style="33" customWidth="1"/>
    <col min="2065" max="2065" width="10.5703125" style="33" customWidth="1"/>
    <col min="2066" max="2066" width="0" style="33" hidden="1" customWidth="1"/>
    <col min="2067" max="2067" width="10.5703125" style="33" customWidth="1"/>
    <col min="2068" max="2068" width="12.42578125" style="33" customWidth="1"/>
    <col min="2069" max="2069" width="0" style="33" hidden="1" customWidth="1"/>
    <col min="2070" max="2070" width="10.85546875" style="33" customWidth="1"/>
    <col min="2071" max="2071" width="9.140625" style="33" customWidth="1"/>
    <col min="2072" max="2304" width="9.140625" style="33"/>
    <col min="2305" max="2306" width="0" style="33" hidden="1" customWidth="1"/>
    <col min="2307" max="2307" width="3.7109375" style="33" customWidth="1"/>
    <col min="2308" max="2308" width="18.42578125" style="33" customWidth="1"/>
    <col min="2309" max="2309" width="13.28515625" style="33" customWidth="1"/>
    <col min="2310" max="2310" width="0" style="33" hidden="1" customWidth="1"/>
    <col min="2311" max="2311" width="11.28515625" style="33" customWidth="1"/>
    <col min="2312" max="2315" width="0" style="33" hidden="1" customWidth="1"/>
    <col min="2316" max="2316" width="11.7109375" style="33" customWidth="1"/>
    <col min="2317" max="2318" width="0" style="33" hidden="1" customWidth="1"/>
    <col min="2319" max="2319" width="11" style="33" customWidth="1"/>
    <col min="2320" max="2320" width="10.42578125" style="33" customWidth="1"/>
    <col min="2321" max="2321" width="10.5703125" style="33" customWidth="1"/>
    <col min="2322" max="2322" width="0" style="33" hidden="1" customWidth="1"/>
    <col min="2323" max="2323" width="10.5703125" style="33" customWidth="1"/>
    <col min="2324" max="2324" width="12.42578125" style="33" customWidth="1"/>
    <col min="2325" max="2325" width="0" style="33" hidden="1" customWidth="1"/>
    <col min="2326" max="2326" width="10.85546875" style="33" customWidth="1"/>
    <col min="2327" max="2327" width="9.140625" style="33" customWidth="1"/>
    <col min="2328" max="2560" width="9.140625" style="33"/>
    <col min="2561" max="2562" width="0" style="33" hidden="1" customWidth="1"/>
    <col min="2563" max="2563" width="3.7109375" style="33" customWidth="1"/>
    <col min="2564" max="2564" width="18.42578125" style="33" customWidth="1"/>
    <col min="2565" max="2565" width="13.28515625" style="33" customWidth="1"/>
    <col min="2566" max="2566" width="0" style="33" hidden="1" customWidth="1"/>
    <col min="2567" max="2567" width="11.28515625" style="33" customWidth="1"/>
    <col min="2568" max="2571" width="0" style="33" hidden="1" customWidth="1"/>
    <col min="2572" max="2572" width="11.7109375" style="33" customWidth="1"/>
    <col min="2573" max="2574" width="0" style="33" hidden="1" customWidth="1"/>
    <col min="2575" max="2575" width="11" style="33" customWidth="1"/>
    <col min="2576" max="2576" width="10.42578125" style="33" customWidth="1"/>
    <col min="2577" max="2577" width="10.5703125" style="33" customWidth="1"/>
    <col min="2578" max="2578" width="0" style="33" hidden="1" customWidth="1"/>
    <col min="2579" max="2579" width="10.5703125" style="33" customWidth="1"/>
    <col min="2580" max="2580" width="12.42578125" style="33" customWidth="1"/>
    <col min="2581" max="2581" width="0" style="33" hidden="1" customWidth="1"/>
    <col min="2582" max="2582" width="10.85546875" style="33" customWidth="1"/>
    <col min="2583" max="2583" width="9.140625" style="33" customWidth="1"/>
    <col min="2584" max="2816" width="9.140625" style="33"/>
    <col min="2817" max="2818" width="0" style="33" hidden="1" customWidth="1"/>
    <col min="2819" max="2819" width="3.7109375" style="33" customWidth="1"/>
    <col min="2820" max="2820" width="18.42578125" style="33" customWidth="1"/>
    <col min="2821" max="2821" width="13.28515625" style="33" customWidth="1"/>
    <col min="2822" max="2822" width="0" style="33" hidden="1" customWidth="1"/>
    <col min="2823" max="2823" width="11.28515625" style="33" customWidth="1"/>
    <col min="2824" max="2827" width="0" style="33" hidden="1" customWidth="1"/>
    <col min="2828" max="2828" width="11.7109375" style="33" customWidth="1"/>
    <col min="2829" max="2830" width="0" style="33" hidden="1" customWidth="1"/>
    <col min="2831" max="2831" width="11" style="33" customWidth="1"/>
    <col min="2832" max="2832" width="10.42578125" style="33" customWidth="1"/>
    <col min="2833" max="2833" width="10.5703125" style="33" customWidth="1"/>
    <col min="2834" max="2834" width="0" style="33" hidden="1" customWidth="1"/>
    <col min="2835" max="2835" width="10.5703125" style="33" customWidth="1"/>
    <col min="2836" max="2836" width="12.42578125" style="33" customWidth="1"/>
    <col min="2837" max="2837" width="0" style="33" hidden="1" customWidth="1"/>
    <col min="2838" max="2838" width="10.85546875" style="33" customWidth="1"/>
    <col min="2839" max="2839" width="9.140625" style="33" customWidth="1"/>
    <col min="2840" max="3072" width="9.140625" style="33"/>
    <col min="3073" max="3074" width="0" style="33" hidden="1" customWidth="1"/>
    <col min="3075" max="3075" width="3.7109375" style="33" customWidth="1"/>
    <col min="3076" max="3076" width="18.42578125" style="33" customWidth="1"/>
    <col min="3077" max="3077" width="13.28515625" style="33" customWidth="1"/>
    <col min="3078" max="3078" width="0" style="33" hidden="1" customWidth="1"/>
    <col min="3079" max="3079" width="11.28515625" style="33" customWidth="1"/>
    <col min="3080" max="3083" width="0" style="33" hidden="1" customWidth="1"/>
    <col min="3084" max="3084" width="11.7109375" style="33" customWidth="1"/>
    <col min="3085" max="3086" width="0" style="33" hidden="1" customWidth="1"/>
    <col min="3087" max="3087" width="11" style="33" customWidth="1"/>
    <col min="3088" max="3088" width="10.42578125" style="33" customWidth="1"/>
    <col min="3089" max="3089" width="10.5703125" style="33" customWidth="1"/>
    <col min="3090" max="3090" width="0" style="33" hidden="1" customWidth="1"/>
    <col min="3091" max="3091" width="10.5703125" style="33" customWidth="1"/>
    <col min="3092" max="3092" width="12.42578125" style="33" customWidth="1"/>
    <col min="3093" max="3093" width="0" style="33" hidden="1" customWidth="1"/>
    <col min="3094" max="3094" width="10.85546875" style="33" customWidth="1"/>
    <col min="3095" max="3095" width="9.140625" style="33" customWidth="1"/>
    <col min="3096" max="3328" width="9.140625" style="33"/>
    <col min="3329" max="3330" width="0" style="33" hidden="1" customWidth="1"/>
    <col min="3331" max="3331" width="3.7109375" style="33" customWidth="1"/>
    <col min="3332" max="3332" width="18.42578125" style="33" customWidth="1"/>
    <col min="3333" max="3333" width="13.28515625" style="33" customWidth="1"/>
    <col min="3334" max="3334" width="0" style="33" hidden="1" customWidth="1"/>
    <col min="3335" max="3335" width="11.28515625" style="33" customWidth="1"/>
    <col min="3336" max="3339" width="0" style="33" hidden="1" customWidth="1"/>
    <col min="3340" max="3340" width="11.7109375" style="33" customWidth="1"/>
    <col min="3341" max="3342" width="0" style="33" hidden="1" customWidth="1"/>
    <col min="3343" max="3343" width="11" style="33" customWidth="1"/>
    <col min="3344" max="3344" width="10.42578125" style="33" customWidth="1"/>
    <col min="3345" max="3345" width="10.5703125" style="33" customWidth="1"/>
    <col min="3346" max="3346" width="0" style="33" hidden="1" customWidth="1"/>
    <col min="3347" max="3347" width="10.5703125" style="33" customWidth="1"/>
    <col min="3348" max="3348" width="12.42578125" style="33" customWidth="1"/>
    <col min="3349" max="3349" width="0" style="33" hidden="1" customWidth="1"/>
    <col min="3350" max="3350" width="10.85546875" style="33" customWidth="1"/>
    <col min="3351" max="3351" width="9.140625" style="33" customWidth="1"/>
    <col min="3352" max="3584" width="9.140625" style="33"/>
    <col min="3585" max="3586" width="0" style="33" hidden="1" customWidth="1"/>
    <col min="3587" max="3587" width="3.7109375" style="33" customWidth="1"/>
    <col min="3588" max="3588" width="18.42578125" style="33" customWidth="1"/>
    <col min="3589" max="3589" width="13.28515625" style="33" customWidth="1"/>
    <col min="3590" max="3590" width="0" style="33" hidden="1" customWidth="1"/>
    <col min="3591" max="3591" width="11.28515625" style="33" customWidth="1"/>
    <col min="3592" max="3595" width="0" style="33" hidden="1" customWidth="1"/>
    <col min="3596" max="3596" width="11.7109375" style="33" customWidth="1"/>
    <col min="3597" max="3598" width="0" style="33" hidden="1" customWidth="1"/>
    <col min="3599" max="3599" width="11" style="33" customWidth="1"/>
    <col min="3600" max="3600" width="10.42578125" style="33" customWidth="1"/>
    <col min="3601" max="3601" width="10.5703125" style="33" customWidth="1"/>
    <col min="3602" max="3602" width="0" style="33" hidden="1" customWidth="1"/>
    <col min="3603" max="3603" width="10.5703125" style="33" customWidth="1"/>
    <col min="3604" max="3604" width="12.42578125" style="33" customWidth="1"/>
    <col min="3605" max="3605" width="0" style="33" hidden="1" customWidth="1"/>
    <col min="3606" max="3606" width="10.85546875" style="33" customWidth="1"/>
    <col min="3607" max="3607" width="9.140625" style="33" customWidth="1"/>
    <col min="3608" max="3840" width="9.140625" style="33"/>
    <col min="3841" max="3842" width="0" style="33" hidden="1" customWidth="1"/>
    <col min="3843" max="3843" width="3.7109375" style="33" customWidth="1"/>
    <col min="3844" max="3844" width="18.42578125" style="33" customWidth="1"/>
    <col min="3845" max="3845" width="13.28515625" style="33" customWidth="1"/>
    <col min="3846" max="3846" width="0" style="33" hidden="1" customWidth="1"/>
    <col min="3847" max="3847" width="11.28515625" style="33" customWidth="1"/>
    <col min="3848" max="3851" width="0" style="33" hidden="1" customWidth="1"/>
    <col min="3852" max="3852" width="11.7109375" style="33" customWidth="1"/>
    <col min="3853" max="3854" width="0" style="33" hidden="1" customWidth="1"/>
    <col min="3855" max="3855" width="11" style="33" customWidth="1"/>
    <col min="3856" max="3856" width="10.42578125" style="33" customWidth="1"/>
    <col min="3857" max="3857" width="10.5703125" style="33" customWidth="1"/>
    <col min="3858" max="3858" width="0" style="33" hidden="1" customWidth="1"/>
    <col min="3859" max="3859" width="10.5703125" style="33" customWidth="1"/>
    <col min="3860" max="3860" width="12.42578125" style="33" customWidth="1"/>
    <col min="3861" max="3861" width="0" style="33" hidden="1" customWidth="1"/>
    <col min="3862" max="3862" width="10.85546875" style="33" customWidth="1"/>
    <col min="3863" max="3863" width="9.140625" style="33" customWidth="1"/>
    <col min="3864" max="4096" width="9.140625" style="33"/>
    <col min="4097" max="4098" width="0" style="33" hidden="1" customWidth="1"/>
    <col min="4099" max="4099" width="3.7109375" style="33" customWidth="1"/>
    <col min="4100" max="4100" width="18.42578125" style="33" customWidth="1"/>
    <col min="4101" max="4101" width="13.28515625" style="33" customWidth="1"/>
    <col min="4102" max="4102" width="0" style="33" hidden="1" customWidth="1"/>
    <col min="4103" max="4103" width="11.28515625" style="33" customWidth="1"/>
    <col min="4104" max="4107" width="0" style="33" hidden="1" customWidth="1"/>
    <col min="4108" max="4108" width="11.7109375" style="33" customWidth="1"/>
    <col min="4109" max="4110" width="0" style="33" hidden="1" customWidth="1"/>
    <col min="4111" max="4111" width="11" style="33" customWidth="1"/>
    <col min="4112" max="4112" width="10.42578125" style="33" customWidth="1"/>
    <col min="4113" max="4113" width="10.5703125" style="33" customWidth="1"/>
    <col min="4114" max="4114" width="0" style="33" hidden="1" customWidth="1"/>
    <col min="4115" max="4115" width="10.5703125" style="33" customWidth="1"/>
    <col min="4116" max="4116" width="12.42578125" style="33" customWidth="1"/>
    <col min="4117" max="4117" width="0" style="33" hidden="1" customWidth="1"/>
    <col min="4118" max="4118" width="10.85546875" style="33" customWidth="1"/>
    <col min="4119" max="4119" width="9.140625" style="33" customWidth="1"/>
    <col min="4120" max="4352" width="9.140625" style="33"/>
    <col min="4353" max="4354" width="0" style="33" hidden="1" customWidth="1"/>
    <col min="4355" max="4355" width="3.7109375" style="33" customWidth="1"/>
    <col min="4356" max="4356" width="18.42578125" style="33" customWidth="1"/>
    <col min="4357" max="4357" width="13.28515625" style="33" customWidth="1"/>
    <col min="4358" max="4358" width="0" style="33" hidden="1" customWidth="1"/>
    <col min="4359" max="4359" width="11.28515625" style="33" customWidth="1"/>
    <col min="4360" max="4363" width="0" style="33" hidden="1" customWidth="1"/>
    <col min="4364" max="4364" width="11.7109375" style="33" customWidth="1"/>
    <col min="4365" max="4366" width="0" style="33" hidden="1" customWidth="1"/>
    <col min="4367" max="4367" width="11" style="33" customWidth="1"/>
    <col min="4368" max="4368" width="10.42578125" style="33" customWidth="1"/>
    <col min="4369" max="4369" width="10.5703125" style="33" customWidth="1"/>
    <col min="4370" max="4370" width="0" style="33" hidden="1" customWidth="1"/>
    <col min="4371" max="4371" width="10.5703125" style="33" customWidth="1"/>
    <col min="4372" max="4372" width="12.42578125" style="33" customWidth="1"/>
    <col min="4373" max="4373" width="0" style="33" hidden="1" customWidth="1"/>
    <col min="4374" max="4374" width="10.85546875" style="33" customWidth="1"/>
    <col min="4375" max="4375" width="9.140625" style="33" customWidth="1"/>
    <col min="4376" max="4608" width="9.140625" style="33"/>
    <col min="4609" max="4610" width="0" style="33" hidden="1" customWidth="1"/>
    <col min="4611" max="4611" width="3.7109375" style="33" customWidth="1"/>
    <col min="4612" max="4612" width="18.42578125" style="33" customWidth="1"/>
    <col min="4613" max="4613" width="13.28515625" style="33" customWidth="1"/>
    <col min="4614" max="4614" width="0" style="33" hidden="1" customWidth="1"/>
    <col min="4615" max="4615" width="11.28515625" style="33" customWidth="1"/>
    <col min="4616" max="4619" width="0" style="33" hidden="1" customWidth="1"/>
    <col min="4620" max="4620" width="11.7109375" style="33" customWidth="1"/>
    <col min="4621" max="4622" width="0" style="33" hidden="1" customWidth="1"/>
    <col min="4623" max="4623" width="11" style="33" customWidth="1"/>
    <col min="4624" max="4624" width="10.42578125" style="33" customWidth="1"/>
    <col min="4625" max="4625" width="10.5703125" style="33" customWidth="1"/>
    <col min="4626" max="4626" width="0" style="33" hidden="1" customWidth="1"/>
    <col min="4627" max="4627" width="10.5703125" style="33" customWidth="1"/>
    <col min="4628" max="4628" width="12.42578125" style="33" customWidth="1"/>
    <col min="4629" max="4629" width="0" style="33" hidden="1" customWidth="1"/>
    <col min="4630" max="4630" width="10.85546875" style="33" customWidth="1"/>
    <col min="4631" max="4631" width="9.140625" style="33" customWidth="1"/>
    <col min="4632" max="4864" width="9.140625" style="33"/>
    <col min="4865" max="4866" width="0" style="33" hidden="1" customWidth="1"/>
    <col min="4867" max="4867" width="3.7109375" style="33" customWidth="1"/>
    <col min="4868" max="4868" width="18.42578125" style="33" customWidth="1"/>
    <col min="4869" max="4869" width="13.28515625" style="33" customWidth="1"/>
    <col min="4870" max="4870" width="0" style="33" hidden="1" customWidth="1"/>
    <col min="4871" max="4871" width="11.28515625" style="33" customWidth="1"/>
    <col min="4872" max="4875" width="0" style="33" hidden="1" customWidth="1"/>
    <col min="4876" max="4876" width="11.7109375" style="33" customWidth="1"/>
    <col min="4877" max="4878" width="0" style="33" hidden="1" customWidth="1"/>
    <col min="4879" max="4879" width="11" style="33" customWidth="1"/>
    <col min="4880" max="4880" width="10.42578125" style="33" customWidth="1"/>
    <col min="4881" max="4881" width="10.5703125" style="33" customWidth="1"/>
    <col min="4882" max="4882" width="0" style="33" hidden="1" customWidth="1"/>
    <col min="4883" max="4883" width="10.5703125" style="33" customWidth="1"/>
    <col min="4884" max="4884" width="12.42578125" style="33" customWidth="1"/>
    <col min="4885" max="4885" width="0" style="33" hidden="1" customWidth="1"/>
    <col min="4886" max="4886" width="10.85546875" style="33" customWidth="1"/>
    <col min="4887" max="4887" width="9.140625" style="33" customWidth="1"/>
    <col min="4888" max="5120" width="9.140625" style="33"/>
    <col min="5121" max="5122" width="0" style="33" hidden="1" customWidth="1"/>
    <col min="5123" max="5123" width="3.7109375" style="33" customWidth="1"/>
    <col min="5124" max="5124" width="18.42578125" style="33" customWidth="1"/>
    <col min="5125" max="5125" width="13.28515625" style="33" customWidth="1"/>
    <col min="5126" max="5126" width="0" style="33" hidden="1" customWidth="1"/>
    <col min="5127" max="5127" width="11.28515625" style="33" customWidth="1"/>
    <col min="5128" max="5131" width="0" style="33" hidden="1" customWidth="1"/>
    <col min="5132" max="5132" width="11.7109375" style="33" customWidth="1"/>
    <col min="5133" max="5134" width="0" style="33" hidden="1" customWidth="1"/>
    <col min="5135" max="5135" width="11" style="33" customWidth="1"/>
    <col min="5136" max="5136" width="10.42578125" style="33" customWidth="1"/>
    <col min="5137" max="5137" width="10.5703125" style="33" customWidth="1"/>
    <col min="5138" max="5138" width="0" style="33" hidden="1" customWidth="1"/>
    <col min="5139" max="5139" width="10.5703125" style="33" customWidth="1"/>
    <col min="5140" max="5140" width="12.42578125" style="33" customWidth="1"/>
    <col min="5141" max="5141" width="0" style="33" hidden="1" customWidth="1"/>
    <col min="5142" max="5142" width="10.85546875" style="33" customWidth="1"/>
    <col min="5143" max="5143" width="9.140625" style="33" customWidth="1"/>
    <col min="5144" max="5376" width="9.140625" style="33"/>
    <col min="5377" max="5378" width="0" style="33" hidden="1" customWidth="1"/>
    <col min="5379" max="5379" width="3.7109375" style="33" customWidth="1"/>
    <col min="5380" max="5380" width="18.42578125" style="33" customWidth="1"/>
    <col min="5381" max="5381" width="13.28515625" style="33" customWidth="1"/>
    <col min="5382" max="5382" width="0" style="33" hidden="1" customWidth="1"/>
    <col min="5383" max="5383" width="11.28515625" style="33" customWidth="1"/>
    <col min="5384" max="5387" width="0" style="33" hidden="1" customWidth="1"/>
    <col min="5388" max="5388" width="11.7109375" style="33" customWidth="1"/>
    <col min="5389" max="5390" width="0" style="33" hidden="1" customWidth="1"/>
    <col min="5391" max="5391" width="11" style="33" customWidth="1"/>
    <col min="5392" max="5392" width="10.42578125" style="33" customWidth="1"/>
    <col min="5393" max="5393" width="10.5703125" style="33" customWidth="1"/>
    <col min="5394" max="5394" width="0" style="33" hidden="1" customWidth="1"/>
    <col min="5395" max="5395" width="10.5703125" style="33" customWidth="1"/>
    <col min="5396" max="5396" width="12.42578125" style="33" customWidth="1"/>
    <col min="5397" max="5397" width="0" style="33" hidden="1" customWidth="1"/>
    <col min="5398" max="5398" width="10.85546875" style="33" customWidth="1"/>
    <col min="5399" max="5399" width="9.140625" style="33" customWidth="1"/>
    <col min="5400" max="5632" width="9.140625" style="33"/>
    <col min="5633" max="5634" width="0" style="33" hidden="1" customWidth="1"/>
    <col min="5635" max="5635" width="3.7109375" style="33" customWidth="1"/>
    <col min="5636" max="5636" width="18.42578125" style="33" customWidth="1"/>
    <col min="5637" max="5637" width="13.28515625" style="33" customWidth="1"/>
    <col min="5638" max="5638" width="0" style="33" hidden="1" customWidth="1"/>
    <col min="5639" max="5639" width="11.28515625" style="33" customWidth="1"/>
    <col min="5640" max="5643" width="0" style="33" hidden="1" customWidth="1"/>
    <col min="5644" max="5644" width="11.7109375" style="33" customWidth="1"/>
    <col min="5645" max="5646" width="0" style="33" hidden="1" customWidth="1"/>
    <col min="5647" max="5647" width="11" style="33" customWidth="1"/>
    <col min="5648" max="5648" width="10.42578125" style="33" customWidth="1"/>
    <col min="5649" max="5649" width="10.5703125" style="33" customWidth="1"/>
    <col min="5650" max="5650" width="0" style="33" hidden="1" customWidth="1"/>
    <col min="5651" max="5651" width="10.5703125" style="33" customWidth="1"/>
    <col min="5652" max="5652" width="12.42578125" style="33" customWidth="1"/>
    <col min="5653" max="5653" width="0" style="33" hidden="1" customWidth="1"/>
    <col min="5654" max="5654" width="10.85546875" style="33" customWidth="1"/>
    <col min="5655" max="5655" width="9.140625" style="33" customWidth="1"/>
    <col min="5656" max="5888" width="9.140625" style="33"/>
    <col min="5889" max="5890" width="0" style="33" hidden="1" customWidth="1"/>
    <col min="5891" max="5891" width="3.7109375" style="33" customWidth="1"/>
    <col min="5892" max="5892" width="18.42578125" style="33" customWidth="1"/>
    <col min="5893" max="5893" width="13.28515625" style="33" customWidth="1"/>
    <col min="5894" max="5894" width="0" style="33" hidden="1" customWidth="1"/>
    <col min="5895" max="5895" width="11.28515625" style="33" customWidth="1"/>
    <col min="5896" max="5899" width="0" style="33" hidden="1" customWidth="1"/>
    <col min="5900" max="5900" width="11.7109375" style="33" customWidth="1"/>
    <col min="5901" max="5902" width="0" style="33" hidden="1" customWidth="1"/>
    <col min="5903" max="5903" width="11" style="33" customWidth="1"/>
    <col min="5904" max="5904" width="10.42578125" style="33" customWidth="1"/>
    <col min="5905" max="5905" width="10.5703125" style="33" customWidth="1"/>
    <col min="5906" max="5906" width="0" style="33" hidden="1" customWidth="1"/>
    <col min="5907" max="5907" width="10.5703125" style="33" customWidth="1"/>
    <col min="5908" max="5908" width="12.42578125" style="33" customWidth="1"/>
    <col min="5909" max="5909" width="0" style="33" hidden="1" customWidth="1"/>
    <col min="5910" max="5910" width="10.85546875" style="33" customWidth="1"/>
    <col min="5911" max="5911" width="9.140625" style="33" customWidth="1"/>
    <col min="5912" max="6144" width="9.140625" style="33"/>
    <col min="6145" max="6146" width="0" style="33" hidden="1" customWidth="1"/>
    <col min="6147" max="6147" width="3.7109375" style="33" customWidth="1"/>
    <col min="6148" max="6148" width="18.42578125" style="33" customWidth="1"/>
    <col min="6149" max="6149" width="13.28515625" style="33" customWidth="1"/>
    <col min="6150" max="6150" width="0" style="33" hidden="1" customWidth="1"/>
    <col min="6151" max="6151" width="11.28515625" style="33" customWidth="1"/>
    <col min="6152" max="6155" width="0" style="33" hidden="1" customWidth="1"/>
    <col min="6156" max="6156" width="11.7109375" style="33" customWidth="1"/>
    <col min="6157" max="6158" width="0" style="33" hidden="1" customWidth="1"/>
    <col min="6159" max="6159" width="11" style="33" customWidth="1"/>
    <col min="6160" max="6160" width="10.42578125" style="33" customWidth="1"/>
    <col min="6161" max="6161" width="10.5703125" style="33" customWidth="1"/>
    <col min="6162" max="6162" width="0" style="33" hidden="1" customWidth="1"/>
    <col min="6163" max="6163" width="10.5703125" style="33" customWidth="1"/>
    <col min="6164" max="6164" width="12.42578125" style="33" customWidth="1"/>
    <col min="6165" max="6165" width="0" style="33" hidden="1" customWidth="1"/>
    <col min="6166" max="6166" width="10.85546875" style="33" customWidth="1"/>
    <col min="6167" max="6167" width="9.140625" style="33" customWidth="1"/>
    <col min="6168" max="6400" width="9.140625" style="33"/>
    <col min="6401" max="6402" width="0" style="33" hidden="1" customWidth="1"/>
    <col min="6403" max="6403" width="3.7109375" style="33" customWidth="1"/>
    <col min="6404" max="6404" width="18.42578125" style="33" customWidth="1"/>
    <col min="6405" max="6405" width="13.28515625" style="33" customWidth="1"/>
    <col min="6406" max="6406" width="0" style="33" hidden="1" customWidth="1"/>
    <col min="6407" max="6407" width="11.28515625" style="33" customWidth="1"/>
    <col min="6408" max="6411" width="0" style="33" hidden="1" customWidth="1"/>
    <col min="6412" max="6412" width="11.7109375" style="33" customWidth="1"/>
    <col min="6413" max="6414" width="0" style="33" hidden="1" customWidth="1"/>
    <col min="6415" max="6415" width="11" style="33" customWidth="1"/>
    <col min="6416" max="6416" width="10.42578125" style="33" customWidth="1"/>
    <col min="6417" max="6417" width="10.5703125" style="33" customWidth="1"/>
    <col min="6418" max="6418" width="0" style="33" hidden="1" customWidth="1"/>
    <col min="6419" max="6419" width="10.5703125" style="33" customWidth="1"/>
    <col min="6420" max="6420" width="12.42578125" style="33" customWidth="1"/>
    <col min="6421" max="6421" width="0" style="33" hidden="1" customWidth="1"/>
    <col min="6422" max="6422" width="10.85546875" style="33" customWidth="1"/>
    <col min="6423" max="6423" width="9.140625" style="33" customWidth="1"/>
    <col min="6424" max="6656" width="9.140625" style="33"/>
    <col min="6657" max="6658" width="0" style="33" hidden="1" customWidth="1"/>
    <col min="6659" max="6659" width="3.7109375" style="33" customWidth="1"/>
    <col min="6660" max="6660" width="18.42578125" style="33" customWidth="1"/>
    <col min="6661" max="6661" width="13.28515625" style="33" customWidth="1"/>
    <col min="6662" max="6662" width="0" style="33" hidden="1" customWidth="1"/>
    <col min="6663" max="6663" width="11.28515625" style="33" customWidth="1"/>
    <col min="6664" max="6667" width="0" style="33" hidden="1" customWidth="1"/>
    <col min="6668" max="6668" width="11.7109375" style="33" customWidth="1"/>
    <col min="6669" max="6670" width="0" style="33" hidden="1" customWidth="1"/>
    <col min="6671" max="6671" width="11" style="33" customWidth="1"/>
    <col min="6672" max="6672" width="10.42578125" style="33" customWidth="1"/>
    <col min="6673" max="6673" width="10.5703125" style="33" customWidth="1"/>
    <col min="6674" max="6674" width="0" style="33" hidden="1" customWidth="1"/>
    <col min="6675" max="6675" width="10.5703125" style="33" customWidth="1"/>
    <col min="6676" max="6676" width="12.42578125" style="33" customWidth="1"/>
    <col min="6677" max="6677" width="0" style="33" hidden="1" customWidth="1"/>
    <col min="6678" max="6678" width="10.85546875" style="33" customWidth="1"/>
    <col min="6679" max="6679" width="9.140625" style="33" customWidth="1"/>
    <col min="6680" max="6912" width="9.140625" style="33"/>
    <col min="6913" max="6914" width="0" style="33" hidden="1" customWidth="1"/>
    <col min="6915" max="6915" width="3.7109375" style="33" customWidth="1"/>
    <col min="6916" max="6916" width="18.42578125" style="33" customWidth="1"/>
    <col min="6917" max="6917" width="13.28515625" style="33" customWidth="1"/>
    <col min="6918" max="6918" width="0" style="33" hidden="1" customWidth="1"/>
    <col min="6919" max="6919" width="11.28515625" style="33" customWidth="1"/>
    <col min="6920" max="6923" width="0" style="33" hidden="1" customWidth="1"/>
    <col min="6924" max="6924" width="11.7109375" style="33" customWidth="1"/>
    <col min="6925" max="6926" width="0" style="33" hidden="1" customWidth="1"/>
    <col min="6927" max="6927" width="11" style="33" customWidth="1"/>
    <col min="6928" max="6928" width="10.42578125" style="33" customWidth="1"/>
    <col min="6929" max="6929" width="10.5703125" style="33" customWidth="1"/>
    <col min="6930" max="6930" width="0" style="33" hidden="1" customWidth="1"/>
    <col min="6931" max="6931" width="10.5703125" style="33" customWidth="1"/>
    <col min="6932" max="6932" width="12.42578125" style="33" customWidth="1"/>
    <col min="6933" max="6933" width="0" style="33" hidden="1" customWidth="1"/>
    <col min="6934" max="6934" width="10.85546875" style="33" customWidth="1"/>
    <col min="6935" max="6935" width="9.140625" style="33" customWidth="1"/>
    <col min="6936" max="7168" width="9.140625" style="33"/>
    <col min="7169" max="7170" width="0" style="33" hidden="1" customWidth="1"/>
    <col min="7171" max="7171" width="3.7109375" style="33" customWidth="1"/>
    <col min="7172" max="7172" width="18.42578125" style="33" customWidth="1"/>
    <col min="7173" max="7173" width="13.28515625" style="33" customWidth="1"/>
    <col min="7174" max="7174" width="0" style="33" hidden="1" customWidth="1"/>
    <col min="7175" max="7175" width="11.28515625" style="33" customWidth="1"/>
    <col min="7176" max="7179" width="0" style="33" hidden="1" customWidth="1"/>
    <col min="7180" max="7180" width="11.7109375" style="33" customWidth="1"/>
    <col min="7181" max="7182" width="0" style="33" hidden="1" customWidth="1"/>
    <col min="7183" max="7183" width="11" style="33" customWidth="1"/>
    <col min="7184" max="7184" width="10.42578125" style="33" customWidth="1"/>
    <col min="7185" max="7185" width="10.5703125" style="33" customWidth="1"/>
    <col min="7186" max="7186" width="0" style="33" hidden="1" customWidth="1"/>
    <col min="7187" max="7187" width="10.5703125" style="33" customWidth="1"/>
    <col min="7188" max="7188" width="12.42578125" style="33" customWidth="1"/>
    <col min="7189" max="7189" width="0" style="33" hidden="1" customWidth="1"/>
    <col min="7190" max="7190" width="10.85546875" style="33" customWidth="1"/>
    <col min="7191" max="7191" width="9.140625" style="33" customWidth="1"/>
    <col min="7192" max="7424" width="9.140625" style="33"/>
    <col min="7425" max="7426" width="0" style="33" hidden="1" customWidth="1"/>
    <col min="7427" max="7427" width="3.7109375" style="33" customWidth="1"/>
    <col min="7428" max="7428" width="18.42578125" style="33" customWidth="1"/>
    <col min="7429" max="7429" width="13.28515625" style="33" customWidth="1"/>
    <col min="7430" max="7430" width="0" style="33" hidden="1" customWidth="1"/>
    <col min="7431" max="7431" width="11.28515625" style="33" customWidth="1"/>
    <col min="7432" max="7435" width="0" style="33" hidden="1" customWidth="1"/>
    <col min="7436" max="7436" width="11.7109375" style="33" customWidth="1"/>
    <col min="7437" max="7438" width="0" style="33" hidden="1" customWidth="1"/>
    <col min="7439" max="7439" width="11" style="33" customWidth="1"/>
    <col min="7440" max="7440" width="10.42578125" style="33" customWidth="1"/>
    <col min="7441" max="7441" width="10.5703125" style="33" customWidth="1"/>
    <col min="7442" max="7442" width="0" style="33" hidden="1" customWidth="1"/>
    <col min="7443" max="7443" width="10.5703125" style="33" customWidth="1"/>
    <col min="7444" max="7444" width="12.42578125" style="33" customWidth="1"/>
    <col min="7445" max="7445" width="0" style="33" hidden="1" customWidth="1"/>
    <col min="7446" max="7446" width="10.85546875" style="33" customWidth="1"/>
    <col min="7447" max="7447" width="9.140625" style="33" customWidth="1"/>
    <col min="7448" max="7680" width="9.140625" style="33"/>
    <col min="7681" max="7682" width="0" style="33" hidden="1" customWidth="1"/>
    <col min="7683" max="7683" width="3.7109375" style="33" customWidth="1"/>
    <col min="7684" max="7684" width="18.42578125" style="33" customWidth="1"/>
    <col min="7685" max="7685" width="13.28515625" style="33" customWidth="1"/>
    <col min="7686" max="7686" width="0" style="33" hidden="1" customWidth="1"/>
    <col min="7687" max="7687" width="11.28515625" style="33" customWidth="1"/>
    <col min="7688" max="7691" width="0" style="33" hidden="1" customWidth="1"/>
    <col min="7692" max="7692" width="11.7109375" style="33" customWidth="1"/>
    <col min="7693" max="7694" width="0" style="33" hidden="1" customWidth="1"/>
    <col min="7695" max="7695" width="11" style="33" customWidth="1"/>
    <col min="7696" max="7696" width="10.42578125" style="33" customWidth="1"/>
    <col min="7697" max="7697" width="10.5703125" style="33" customWidth="1"/>
    <col min="7698" max="7698" width="0" style="33" hidden="1" customWidth="1"/>
    <col min="7699" max="7699" width="10.5703125" style="33" customWidth="1"/>
    <col min="7700" max="7700" width="12.42578125" style="33" customWidth="1"/>
    <col min="7701" max="7701" width="0" style="33" hidden="1" customWidth="1"/>
    <col min="7702" max="7702" width="10.85546875" style="33" customWidth="1"/>
    <col min="7703" max="7703" width="9.140625" style="33" customWidth="1"/>
    <col min="7704" max="7936" width="9.140625" style="33"/>
    <col min="7937" max="7938" width="0" style="33" hidden="1" customWidth="1"/>
    <col min="7939" max="7939" width="3.7109375" style="33" customWidth="1"/>
    <col min="7940" max="7940" width="18.42578125" style="33" customWidth="1"/>
    <col min="7941" max="7941" width="13.28515625" style="33" customWidth="1"/>
    <col min="7942" max="7942" width="0" style="33" hidden="1" customWidth="1"/>
    <col min="7943" max="7943" width="11.28515625" style="33" customWidth="1"/>
    <col min="7944" max="7947" width="0" style="33" hidden="1" customWidth="1"/>
    <col min="7948" max="7948" width="11.7109375" style="33" customWidth="1"/>
    <col min="7949" max="7950" width="0" style="33" hidden="1" customWidth="1"/>
    <col min="7951" max="7951" width="11" style="33" customWidth="1"/>
    <col min="7952" max="7952" width="10.42578125" style="33" customWidth="1"/>
    <col min="7953" max="7953" width="10.5703125" style="33" customWidth="1"/>
    <col min="7954" max="7954" width="0" style="33" hidden="1" customWidth="1"/>
    <col min="7955" max="7955" width="10.5703125" style="33" customWidth="1"/>
    <col min="7956" max="7956" width="12.42578125" style="33" customWidth="1"/>
    <col min="7957" max="7957" width="0" style="33" hidden="1" customWidth="1"/>
    <col min="7958" max="7958" width="10.85546875" style="33" customWidth="1"/>
    <col min="7959" max="7959" width="9.140625" style="33" customWidth="1"/>
    <col min="7960" max="8192" width="9.140625" style="33"/>
    <col min="8193" max="8194" width="0" style="33" hidden="1" customWidth="1"/>
    <col min="8195" max="8195" width="3.7109375" style="33" customWidth="1"/>
    <col min="8196" max="8196" width="18.42578125" style="33" customWidth="1"/>
    <col min="8197" max="8197" width="13.28515625" style="33" customWidth="1"/>
    <col min="8198" max="8198" width="0" style="33" hidden="1" customWidth="1"/>
    <col min="8199" max="8199" width="11.28515625" style="33" customWidth="1"/>
    <col min="8200" max="8203" width="0" style="33" hidden="1" customWidth="1"/>
    <col min="8204" max="8204" width="11.7109375" style="33" customWidth="1"/>
    <col min="8205" max="8206" width="0" style="33" hidden="1" customWidth="1"/>
    <col min="8207" max="8207" width="11" style="33" customWidth="1"/>
    <col min="8208" max="8208" width="10.42578125" style="33" customWidth="1"/>
    <col min="8209" max="8209" width="10.5703125" style="33" customWidth="1"/>
    <col min="8210" max="8210" width="0" style="33" hidden="1" customWidth="1"/>
    <col min="8211" max="8211" width="10.5703125" style="33" customWidth="1"/>
    <col min="8212" max="8212" width="12.42578125" style="33" customWidth="1"/>
    <col min="8213" max="8213" width="0" style="33" hidden="1" customWidth="1"/>
    <col min="8214" max="8214" width="10.85546875" style="33" customWidth="1"/>
    <col min="8215" max="8215" width="9.140625" style="33" customWidth="1"/>
    <col min="8216" max="8448" width="9.140625" style="33"/>
    <col min="8449" max="8450" width="0" style="33" hidden="1" customWidth="1"/>
    <col min="8451" max="8451" width="3.7109375" style="33" customWidth="1"/>
    <col min="8452" max="8452" width="18.42578125" style="33" customWidth="1"/>
    <col min="8453" max="8453" width="13.28515625" style="33" customWidth="1"/>
    <col min="8454" max="8454" width="0" style="33" hidden="1" customWidth="1"/>
    <col min="8455" max="8455" width="11.28515625" style="33" customWidth="1"/>
    <col min="8456" max="8459" width="0" style="33" hidden="1" customWidth="1"/>
    <col min="8460" max="8460" width="11.7109375" style="33" customWidth="1"/>
    <col min="8461" max="8462" width="0" style="33" hidden="1" customWidth="1"/>
    <col min="8463" max="8463" width="11" style="33" customWidth="1"/>
    <col min="8464" max="8464" width="10.42578125" style="33" customWidth="1"/>
    <col min="8465" max="8465" width="10.5703125" style="33" customWidth="1"/>
    <col min="8466" max="8466" width="0" style="33" hidden="1" customWidth="1"/>
    <col min="8467" max="8467" width="10.5703125" style="33" customWidth="1"/>
    <col min="8468" max="8468" width="12.42578125" style="33" customWidth="1"/>
    <col min="8469" max="8469" width="0" style="33" hidden="1" customWidth="1"/>
    <col min="8470" max="8470" width="10.85546875" style="33" customWidth="1"/>
    <col min="8471" max="8471" width="9.140625" style="33" customWidth="1"/>
    <col min="8472" max="8704" width="9.140625" style="33"/>
    <col min="8705" max="8706" width="0" style="33" hidden="1" customWidth="1"/>
    <col min="8707" max="8707" width="3.7109375" style="33" customWidth="1"/>
    <col min="8708" max="8708" width="18.42578125" style="33" customWidth="1"/>
    <col min="8709" max="8709" width="13.28515625" style="33" customWidth="1"/>
    <col min="8710" max="8710" width="0" style="33" hidden="1" customWidth="1"/>
    <col min="8711" max="8711" width="11.28515625" style="33" customWidth="1"/>
    <col min="8712" max="8715" width="0" style="33" hidden="1" customWidth="1"/>
    <col min="8716" max="8716" width="11.7109375" style="33" customWidth="1"/>
    <col min="8717" max="8718" width="0" style="33" hidden="1" customWidth="1"/>
    <col min="8719" max="8719" width="11" style="33" customWidth="1"/>
    <col min="8720" max="8720" width="10.42578125" style="33" customWidth="1"/>
    <col min="8721" max="8721" width="10.5703125" style="33" customWidth="1"/>
    <col min="8722" max="8722" width="0" style="33" hidden="1" customWidth="1"/>
    <col min="8723" max="8723" width="10.5703125" style="33" customWidth="1"/>
    <col min="8724" max="8724" width="12.42578125" style="33" customWidth="1"/>
    <col min="8725" max="8725" width="0" style="33" hidden="1" customWidth="1"/>
    <col min="8726" max="8726" width="10.85546875" style="33" customWidth="1"/>
    <col min="8727" max="8727" width="9.140625" style="33" customWidth="1"/>
    <col min="8728" max="8960" width="9.140625" style="33"/>
    <col min="8961" max="8962" width="0" style="33" hidden="1" customWidth="1"/>
    <col min="8963" max="8963" width="3.7109375" style="33" customWidth="1"/>
    <col min="8964" max="8964" width="18.42578125" style="33" customWidth="1"/>
    <col min="8965" max="8965" width="13.28515625" style="33" customWidth="1"/>
    <col min="8966" max="8966" width="0" style="33" hidden="1" customWidth="1"/>
    <col min="8967" max="8967" width="11.28515625" style="33" customWidth="1"/>
    <col min="8968" max="8971" width="0" style="33" hidden="1" customWidth="1"/>
    <col min="8972" max="8972" width="11.7109375" style="33" customWidth="1"/>
    <col min="8973" max="8974" width="0" style="33" hidden="1" customWidth="1"/>
    <col min="8975" max="8975" width="11" style="33" customWidth="1"/>
    <col min="8976" max="8976" width="10.42578125" style="33" customWidth="1"/>
    <col min="8977" max="8977" width="10.5703125" style="33" customWidth="1"/>
    <col min="8978" max="8978" width="0" style="33" hidden="1" customWidth="1"/>
    <col min="8979" max="8979" width="10.5703125" style="33" customWidth="1"/>
    <col min="8980" max="8980" width="12.42578125" style="33" customWidth="1"/>
    <col min="8981" max="8981" width="0" style="33" hidden="1" customWidth="1"/>
    <col min="8982" max="8982" width="10.85546875" style="33" customWidth="1"/>
    <col min="8983" max="8983" width="9.140625" style="33" customWidth="1"/>
    <col min="8984" max="9216" width="9.140625" style="33"/>
    <col min="9217" max="9218" width="0" style="33" hidden="1" customWidth="1"/>
    <col min="9219" max="9219" width="3.7109375" style="33" customWidth="1"/>
    <col min="9220" max="9220" width="18.42578125" style="33" customWidth="1"/>
    <col min="9221" max="9221" width="13.28515625" style="33" customWidth="1"/>
    <col min="9222" max="9222" width="0" style="33" hidden="1" customWidth="1"/>
    <col min="9223" max="9223" width="11.28515625" style="33" customWidth="1"/>
    <col min="9224" max="9227" width="0" style="33" hidden="1" customWidth="1"/>
    <col min="9228" max="9228" width="11.7109375" style="33" customWidth="1"/>
    <col min="9229" max="9230" width="0" style="33" hidden="1" customWidth="1"/>
    <col min="9231" max="9231" width="11" style="33" customWidth="1"/>
    <col min="9232" max="9232" width="10.42578125" style="33" customWidth="1"/>
    <col min="9233" max="9233" width="10.5703125" style="33" customWidth="1"/>
    <col min="9234" max="9234" width="0" style="33" hidden="1" customWidth="1"/>
    <col min="9235" max="9235" width="10.5703125" style="33" customWidth="1"/>
    <col min="9236" max="9236" width="12.42578125" style="33" customWidth="1"/>
    <col min="9237" max="9237" width="0" style="33" hidden="1" customWidth="1"/>
    <col min="9238" max="9238" width="10.85546875" style="33" customWidth="1"/>
    <col min="9239" max="9239" width="9.140625" style="33" customWidth="1"/>
    <col min="9240" max="9472" width="9.140625" style="33"/>
    <col min="9473" max="9474" width="0" style="33" hidden="1" customWidth="1"/>
    <col min="9475" max="9475" width="3.7109375" style="33" customWidth="1"/>
    <col min="9476" max="9476" width="18.42578125" style="33" customWidth="1"/>
    <col min="9477" max="9477" width="13.28515625" style="33" customWidth="1"/>
    <col min="9478" max="9478" width="0" style="33" hidden="1" customWidth="1"/>
    <col min="9479" max="9479" width="11.28515625" style="33" customWidth="1"/>
    <col min="9480" max="9483" width="0" style="33" hidden="1" customWidth="1"/>
    <col min="9484" max="9484" width="11.7109375" style="33" customWidth="1"/>
    <col min="9485" max="9486" width="0" style="33" hidden="1" customWidth="1"/>
    <col min="9487" max="9487" width="11" style="33" customWidth="1"/>
    <col min="9488" max="9488" width="10.42578125" style="33" customWidth="1"/>
    <col min="9489" max="9489" width="10.5703125" style="33" customWidth="1"/>
    <col min="9490" max="9490" width="0" style="33" hidden="1" customWidth="1"/>
    <col min="9491" max="9491" width="10.5703125" style="33" customWidth="1"/>
    <col min="9492" max="9492" width="12.42578125" style="33" customWidth="1"/>
    <col min="9493" max="9493" width="0" style="33" hidden="1" customWidth="1"/>
    <col min="9494" max="9494" width="10.85546875" style="33" customWidth="1"/>
    <col min="9495" max="9495" width="9.140625" style="33" customWidth="1"/>
    <col min="9496" max="9728" width="9.140625" style="33"/>
    <col min="9729" max="9730" width="0" style="33" hidden="1" customWidth="1"/>
    <col min="9731" max="9731" width="3.7109375" style="33" customWidth="1"/>
    <col min="9732" max="9732" width="18.42578125" style="33" customWidth="1"/>
    <col min="9733" max="9733" width="13.28515625" style="33" customWidth="1"/>
    <col min="9734" max="9734" width="0" style="33" hidden="1" customWidth="1"/>
    <col min="9735" max="9735" width="11.28515625" style="33" customWidth="1"/>
    <col min="9736" max="9739" width="0" style="33" hidden="1" customWidth="1"/>
    <col min="9740" max="9740" width="11.7109375" style="33" customWidth="1"/>
    <col min="9741" max="9742" width="0" style="33" hidden="1" customWidth="1"/>
    <col min="9743" max="9743" width="11" style="33" customWidth="1"/>
    <col min="9744" max="9744" width="10.42578125" style="33" customWidth="1"/>
    <col min="9745" max="9745" width="10.5703125" style="33" customWidth="1"/>
    <col min="9746" max="9746" width="0" style="33" hidden="1" customWidth="1"/>
    <col min="9747" max="9747" width="10.5703125" style="33" customWidth="1"/>
    <col min="9748" max="9748" width="12.42578125" style="33" customWidth="1"/>
    <col min="9749" max="9749" width="0" style="33" hidden="1" customWidth="1"/>
    <col min="9750" max="9750" width="10.85546875" style="33" customWidth="1"/>
    <col min="9751" max="9751" width="9.140625" style="33" customWidth="1"/>
    <col min="9752" max="9984" width="9.140625" style="33"/>
    <col min="9985" max="9986" width="0" style="33" hidden="1" customWidth="1"/>
    <col min="9987" max="9987" width="3.7109375" style="33" customWidth="1"/>
    <col min="9988" max="9988" width="18.42578125" style="33" customWidth="1"/>
    <col min="9989" max="9989" width="13.28515625" style="33" customWidth="1"/>
    <col min="9990" max="9990" width="0" style="33" hidden="1" customWidth="1"/>
    <col min="9991" max="9991" width="11.28515625" style="33" customWidth="1"/>
    <col min="9992" max="9995" width="0" style="33" hidden="1" customWidth="1"/>
    <col min="9996" max="9996" width="11.7109375" style="33" customWidth="1"/>
    <col min="9997" max="9998" width="0" style="33" hidden="1" customWidth="1"/>
    <col min="9999" max="9999" width="11" style="33" customWidth="1"/>
    <col min="10000" max="10000" width="10.42578125" style="33" customWidth="1"/>
    <col min="10001" max="10001" width="10.5703125" style="33" customWidth="1"/>
    <col min="10002" max="10002" width="0" style="33" hidden="1" customWidth="1"/>
    <col min="10003" max="10003" width="10.5703125" style="33" customWidth="1"/>
    <col min="10004" max="10004" width="12.42578125" style="33" customWidth="1"/>
    <col min="10005" max="10005" width="0" style="33" hidden="1" customWidth="1"/>
    <col min="10006" max="10006" width="10.85546875" style="33" customWidth="1"/>
    <col min="10007" max="10007" width="9.140625" style="33" customWidth="1"/>
    <col min="10008" max="10240" width="9.140625" style="33"/>
    <col min="10241" max="10242" width="0" style="33" hidden="1" customWidth="1"/>
    <col min="10243" max="10243" width="3.7109375" style="33" customWidth="1"/>
    <col min="10244" max="10244" width="18.42578125" style="33" customWidth="1"/>
    <col min="10245" max="10245" width="13.28515625" style="33" customWidth="1"/>
    <col min="10246" max="10246" width="0" style="33" hidden="1" customWidth="1"/>
    <col min="10247" max="10247" width="11.28515625" style="33" customWidth="1"/>
    <col min="10248" max="10251" width="0" style="33" hidden="1" customWidth="1"/>
    <col min="10252" max="10252" width="11.7109375" style="33" customWidth="1"/>
    <col min="10253" max="10254" width="0" style="33" hidden="1" customWidth="1"/>
    <col min="10255" max="10255" width="11" style="33" customWidth="1"/>
    <col min="10256" max="10256" width="10.42578125" style="33" customWidth="1"/>
    <col min="10257" max="10257" width="10.5703125" style="33" customWidth="1"/>
    <col min="10258" max="10258" width="0" style="33" hidden="1" customWidth="1"/>
    <col min="10259" max="10259" width="10.5703125" style="33" customWidth="1"/>
    <col min="10260" max="10260" width="12.42578125" style="33" customWidth="1"/>
    <col min="10261" max="10261" width="0" style="33" hidden="1" customWidth="1"/>
    <col min="10262" max="10262" width="10.85546875" style="33" customWidth="1"/>
    <col min="10263" max="10263" width="9.140625" style="33" customWidth="1"/>
    <col min="10264" max="10496" width="9.140625" style="33"/>
    <col min="10497" max="10498" width="0" style="33" hidden="1" customWidth="1"/>
    <col min="10499" max="10499" width="3.7109375" style="33" customWidth="1"/>
    <col min="10500" max="10500" width="18.42578125" style="33" customWidth="1"/>
    <col min="10501" max="10501" width="13.28515625" style="33" customWidth="1"/>
    <col min="10502" max="10502" width="0" style="33" hidden="1" customWidth="1"/>
    <col min="10503" max="10503" width="11.28515625" style="33" customWidth="1"/>
    <col min="10504" max="10507" width="0" style="33" hidden="1" customWidth="1"/>
    <col min="10508" max="10508" width="11.7109375" style="33" customWidth="1"/>
    <col min="10509" max="10510" width="0" style="33" hidden="1" customWidth="1"/>
    <col min="10511" max="10511" width="11" style="33" customWidth="1"/>
    <col min="10512" max="10512" width="10.42578125" style="33" customWidth="1"/>
    <col min="10513" max="10513" width="10.5703125" style="33" customWidth="1"/>
    <col min="10514" max="10514" width="0" style="33" hidden="1" customWidth="1"/>
    <col min="10515" max="10515" width="10.5703125" style="33" customWidth="1"/>
    <col min="10516" max="10516" width="12.42578125" style="33" customWidth="1"/>
    <col min="10517" max="10517" width="0" style="33" hidden="1" customWidth="1"/>
    <col min="10518" max="10518" width="10.85546875" style="33" customWidth="1"/>
    <col min="10519" max="10519" width="9.140625" style="33" customWidth="1"/>
    <col min="10520" max="10752" width="9.140625" style="33"/>
    <col min="10753" max="10754" width="0" style="33" hidden="1" customWidth="1"/>
    <col min="10755" max="10755" width="3.7109375" style="33" customWidth="1"/>
    <col min="10756" max="10756" width="18.42578125" style="33" customWidth="1"/>
    <col min="10757" max="10757" width="13.28515625" style="33" customWidth="1"/>
    <col min="10758" max="10758" width="0" style="33" hidden="1" customWidth="1"/>
    <col min="10759" max="10759" width="11.28515625" style="33" customWidth="1"/>
    <col min="10760" max="10763" width="0" style="33" hidden="1" customWidth="1"/>
    <col min="10764" max="10764" width="11.7109375" style="33" customWidth="1"/>
    <col min="10765" max="10766" width="0" style="33" hidden="1" customWidth="1"/>
    <col min="10767" max="10767" width="11" style="33" customWidth="1"/>
    <col min="10768" max="10768" width="10.42578125" style="33" customWidth="1"/>
    <col min="10769" max="10769" width="10.5703125" style="33" customWidth="1"/>
    <col min="10770" max="10770" width="0" style="33" hidden="1" customWidth="1"/>
    <col min="10771" max="10771" width="10.5703125" style="33" customWidth="1"/>
    <col min="10772" max="10772" width="12.42578125" style="33" customWidth="1"/>
    <col min="10773" max="10773" width="0" style="33" hidden="1" customWidth="1"/>
    <col min="10774" max="10774" width="10.85546875" style="33" customWidth="1"/>
    <col min="10775" max="10775" width="9.140625" style="33" customWidth="1"/>
    <col min="10776" max="11008" width="9.140625" style="33"/>
    <col min="11009" max="11010" width="0" style="33" hidden="1" customWidth="1"/>
    <col min="11011" max="11011" width="3.7109375" style="33" customWidth="1"/>
    <col min="11012" max="11012" width="18.42578125" style="33" customWidth="1"/>
    <col min="11013" max="11013" width="13.28515625" style="33" customWidth="1"/>
    <col min="11014" max="11014" width="0" style="33" hidden="1" customWidth="1"/>
    <col min="11015" max="11015" width="11.28515625" style="33" customWidth="1"/>
    <col min="11016" max="11019" width="0" style="33" hidden="1" customWidth="1"/>
    <col min="11020" max="11020" width="11.7109375" style="33" customWidth="1"/>
    <col min="11021" max="11022" width="0" style="33" hidden="1" customWidth="1"/>
    <col min="11023" max="11023" width="11" style="33" customWidth="1"/>
    <col min="11024" max="11024" width="10.42578125" style="33" customWidth="1"/>
    <col min="11025" max="11025" width="10.5703125" style="33" customWidth="1"/>
    <col min="11026" max="11026" width="0" style="33" hidden="1" customWidth="1"/>
    <col min="11027" max="11027" width="10.5703125" style="33" customWidth="1"/>
    <col min="11028" max="11028" width="12.42578125" style="33" customWidth="1"/>
    <col min="11029" max="11029" width="0" style="33" hidden="1" customWidth="1"/>
    <col min="11030" max="11030" width="10.85546875" style="33" customWidth="1"/>
    <col min="11031" max="11031" width="9.140625" style="33" customWidth="1"/>
    <col min="11032" max="11264" width="9.140625" style="33"/>
    <col min="11265" max="11266" width="0" style="33" hidden="1" customWidth="1"/>
    <col min="11267" max="11267" width="3.7109375" style="33" customWidth="1"/>
    <col min="11268" max="11268" width="18.42578125" style="33" customWidth="1"/>
    <col min="11269" max="11269" width="13.28515625" style="33" customWidth="1"/>
    <col min="11270" max="11270" width="0" style="33" hidden="1" customWidth="1"/>
    <col min="11271" max="11271" width="11.28515625" style="33" customWidth="1"/>
    <col min="11272" max="11275" width="0" style="33" hidden="1" customWidth="1"/>
    <col min="11276" max="11276" width="11.7109375" style="33" customWidth="1"/>
    <col min="11277" max="11278" width="0" style="33" hidden="1" customWidth="1"/>
    <col min="11279" max="11279" width="11" style="33" customWidth="1"/>
    <col min="11280" max="11280" width="10.42578125" style="33" customWidth="1"/>
    <col min="11281" max="11281" width="10.5703125" style="33" customWidth="1"/>
    <col min="11282" max="11282" width="0" style="33" hidden="1" customWidth="1"/>
    <col min="11283" max="11283" width="10.5703125" style="33" customWidth="1"/>
    <col min="11284" max="11284" width="12.42578125" style="33" customWidth="1"/>
    <col min="11285" max="11285" width="0" style="33" hidden="1" customWidth="1"/>
    <col min="11286" max="11286" width="10.85546875" style="33" customWidth="1"/>
    <col min="11287" max="11287" width="9.140625" style="33" customWidth="1"/>
    <col min="11288" max="11520" width="9.140625" style="33"/>
    <col min="11521" max="11522" width="0" style="33" hidden="1" customWidth="1"/>
    <col min="11523" max="11523" width="3.7109375" style="33" customWidth="1"/>
    <col min="11524" max="11524" width="18.42578125" style="33" customWidth="1"/>
    <col min="11525" max="11525" width="13.28515625" style="33" customWidth="1"/>
    <col min="11526" max="11526" width="0" style="33" hidden="1" customWidth="1"/>
    <col min="11527" max="11527" width="11.28515625" style="33" customWidth="1"/>
    <col min="11528" max="11531" width="0" style="33" hidden="1" customWidth="1"/>
    <col min="11532" max="11532" width="11.7109375" style="33" customWidth="1"/>
    <col min="11533" max="11534" width="0" style="33" hidden="1" customWidth="1"/>
    <col min="11535" max="11535" width="11" style="33" customWidth="1"/>
    <col min="11536" max="11536" width="10.42578125" style="33" customWidth="1"/>
    <col min="11537" max="11537" width="10.5703125" style="33" customWidth="1"/>
    <col min="11538" max="11538" width="0" style="33" hidden="1" customWidth="1"/>
    <col min="11539" max="11539" width="10.5703125" style="33" customWidth="1"/>
    <col min="11540" max="11540" width="12.42578125" style="33" customWidth="1"/>
    <col min="11541" max="11541" width="0" style="33" hidden="1" customWidth="1"/>
    <col min="11542" max="11542" width="10.85546875" style="33" customWidth="1"/>
    <col min="11543" max="11543" width="9.140625" style="33" customWidth="1"/>
    <col min="11544" max="11776" width="9.140625" style="33"/>
    <col min="11777" max="11778" width="0" style="33" hidden="1" customWidth="1"/>
    <col min="11779" max="11779" width="3.7109375" style="33" customWidth="1"/>
    <col min="11780" max="11780" width="18.42578125" style="33" customWidth="1"/>
    <col min="11781" max="11781" width="13.28515625" style="33" customWidth="1"/>
    <col min="11782" max="11782" width="0" style="33" hidden="1" customWidth="1"/>
    <col min="11783" max="11783" width="11.28515625" style="33" customWidth="1"/>
    <col min="11784" max="11787" width="0" style="33" hidden="1" customWidth="1"/>
    <col min="11788" max="11788" width="11.7109375" style="33" customWidth="1"/>
    <col min="11789" max="11790" width="0" style="33" hidden="1" customWidth="1"/>
    <col min="11791" max="11791" width="11" style="33" customWidth="1"/>
    <col min="11792" max="11792" width="10.42578125" style="33" customWidth="1"/>
    <col min="11793" max="11793" width="10.5703125" style="33" customWidth="1"/>
    <col min="11794" max="11794" width="0" style="33" hidden="1" customWidth="1"/>
    <col min="11795" max="11795" width="10.5703125" style="33" customWidth="1"/>
    <col min="11796" max="11796" width="12.42578125" style="33" customWidth="1"/>
    <col min="11797" max="11797" width="0" style="33" hidden="1" customWidth="1"/>
    <col min="11798" max="11798" width="10.85546875" style="33" customWidth="1"/>
    <col min="11799" max="11799" width="9.140625" style="33" customWidth="1"/>
    <col min="11800" max="12032" width="9.140625" style="33"/>
    <col min="12033" max="12034" width="0" style="33" hidden="1" customWidth="1"/>
    <col min="12035" max="12035" width="3.7109375" style="33" customWidth="1"/>
    <col min="12036" max="12036" width="18.42578125" style="33" customWidth="1"/>
    <col min="12037" max="12037" width="13.28515625" style="33" customWidth="1"/>
    <col min="12038" max="12038" width="0" style="33" hidden="1" customWidth="1"/>
    <col min="12039" max="12039" width="11.28515625" style="33" customWidth="1"/>
    <col min="12040" max="12043" width="0" style="33" hidden="1" customWidth="1"/>
    <col min="12044" max="12044" width="11.7109375" style="33" customWidth="1"/>
    <col min="12045" max="12046" width="0" style="33" hidden="1" customWidth="1"/>
    <col min="12047" max="12047" width="11" style="33" customWidth="1"/>
    <col min="12048" max="12048" width="10.42578125" style="33" customWidth="1"/>
    <col min="12049" max="12049" width="10.5703125" style="33" customWidth="1"/>
    <col min="12050" max="12050" width="0" style="33" hidden="1" customWidth="1"/>
    <col min="12051" max="12051" width="10.5703125" style="33" customWidth="1"/>
    <col min="12052" max="12052" width="12.42578125" style="33" customWidth="1"/>
    <col min="12053" max="12053" width="0" style="33" hidden="1" customWidth="1"/>
    <col min="12054" max="12054" width="10.85546875" style="33" customWidth="1"/>
    <col min="12055" max="12055" width="9.140625" style="33" customWidth="1"/>
    <col min="12056" max="12288" width="9.140625" style="33"/>
    <col min="12289" max="12290" width="0" style="33" hidden="1" customWidth="1"/>
    <col min="12291" max="12291" width="3.7109375" style="33" customWidth="1"/>
    <col min="12292" max="12292" width="18.42578125" style="33" customWidth="1"/>
    <col min="12293" max="12293" width="13.28515625" style="33" customWidth="1"/>
    <col min="12294" max="12294" width="0" style="33" hidden="1" customWidth="1"/>
    <col min="12295" max="12295" width="11.28515625" style="33" customWidth="1"/>
    <col min="12296" max="12299" width="0" style="33" hidden="1" customWidth="1"/>
    <col min="12300" max="12300" width="11.7109375" style="33" customWidth="1"/>
    <col min="12301" max="12302" width="0" style="33" hidden="1" customWidth="1"/>
    <col min="12303" max="12303" width="11" style="33" customWidth="1"/>
    <col min="12304" max="12304" width="10.42578125" style="33" customWidth="1"/>
    <col min="12305" max="12305" width="10.5703125" style="33" customWidth="1"/>
    <col min="12306" max="12306" width="0" style="33" hidden="1" customWidth="1"/>
    <col min="12307" max="12307" width="10.5703125" style="33" customWidth="1"/>
    <col min="12308" max="12308" width="12.42578125" style="33" customWidth="1"/>
    <col min="12309" max="12309" width="0" style="33" hidden="1" customWidth="1"/>
    <col min="12310" max="12310" width="10.85546875" style="33" customWidth="1"/>
    <col min="12311" max="12311" width="9.140625" style="33" customWidth="1"/>
    <col min="12312" max="12544" width="9.140625" style="33"/>
    <col min="12545" max="12546" width="0" style="33" hidden="1" customWidth="1"/>
    <col min="12547" max="12547" width="3.7109375" style="33" customWidth="1"/>
    <col min="12548" max="12548" width="18.42578125" style="33" customWidth="1"/>
    <col min="12549" max="12549" width="13.28515625" style="33" customWidth="1"/>
    <col min="12550" max="12550" width="0" style="33" hidden="1" customWidth="1"/>
    <col min="12551" max="12551" width="11.28515625" style="33" customWidth="1"/>
    <col min="12552" max="12555" width="0" style="33" hidden="1" customWidth="1"/>
    <col min="12556" max="12556" width="11.7109375" style="33" customWidth="1"/>
    <col min="12557" max="12558" width="0" style="33" hidden="1" customWidth="1"/>
    <col min="12559" max="12559" width="11" style="33" customWidth="1"/>
    <col min="12560" max="12560" width="10.42578125" style="33" customWidth="1"/>
    <col min="12561" max="12561" width="10.5703125" style="33" customWidth="1"/>
    <col min="12562" max="12562" width="0" style="33" hidden="1" customWidth="1"/>
    <col min="12563" max="12563" width="10.5703125" style="33" customWidth="1"/>
    <col min="12564" max="12564" width="12.42578125" style="33" customWidth="1"/>
    <col min="12565" max="12565" width="0" style="33" hidden="1" customWidth="1"/>
    <col min="12566" max="12566" width="10.85546875" style="33" customWidth="1"/>
    <col min="12567" max="12567" width="9.140625" style="33" customWidth="1"/>
    <col min="12568" max="12800" width="9.140625" style="33"/>
    <col min="12801" max="12802" width="0" style="33" hidden="1" customWidth="1"/>
    <col min="12803" max="12803" width="3.7109375" style="33" customWidth="1"/>
    <col min="12804" max="12804" width="18.42578125" style="33" customWidth="1"/>
    <col min="12805" max="12805" width="13.28515625" style="33" customWidth="1"/>
    <col min="12806" max="12806" width="0" style="33" hidden="1" customWidth="1"/>
    <col min="12807" max="12807" width="11.28515625" style="33" customWidth="1"/>
    <col min="12808" max="12811" width="0" style="33" hidden="1" customWidth="1"/>
    <col min="12812" max="12812" width="11.7109375" style="33" customWidth="1"/>
    <col min="12813" max="12814" width="0" style="33" hidden="1" customWidth="1"/>
    <col min="12815" max="12815" width="11" style="33" customWidth="1"/>
    <col min="12816" max="12816" width="10.42578125" style="33" customWidth="1"/>
    <col min="12817" max="12817" width="10.5703125" style="33" customWidth="1"/>
    <col min="12818" max="12818" width="0" style="33" hidden="1" customWidth="1"/>
    <col min="12819" max="12819" width="10.5703125" style="33" customWidth="1"/>
    <col min="12820" max="12820" width="12.42578125" style="33" customWidth="1"/>
    <col min="12821" max="12821" width="0" style="33" hidden="1" customWidth="1"/>
    <col min="12822" max="12822" width="10.85546875" style="33" customWidth="1"/>
    <col min="12823" max="12823" width="9.140625" style="33" customWidth="1"/>
    <col min="12824" max="13056" width="9.140625" style="33"/>
    <col min="13057" max="13058" width="0" style="33" hidden="1" customWidth="1"/>
    <col min="13059" max="13059" width="3.7109375" style="33" customWidth="1"/>
    <col min="13060" max="13060" width="18.42578125" style="33" customWidth="1"/>
    <col min="13061" max="13061" width="13.28515625" style="33" customWidth="1"/>
    <col min="13062" max="13062" width="0" style="33" hidden="1" customWidth="1"/>
    <col min="13063" max="13063" width="11.28515625" style="33" customWidth="1"/>
    <col min="13064" max="13067" width="0" style="33" hidden="1" customWidth="1"/>
    <col min="13068" max="13068" width="11.7109375" style="33" customWidth="1"/>
    <col min="13069" max="13070" width="0" style="33" hidden="1" customWidth="1"/>
    <col min="13071" max="13071" width="11" style="33" customWidth="1"/>
    <col min="13072" max="13072" width="10.42578125" style="33" customWidth="1"/>
    <col min="13073" max="13073" width="10.5703125" style="33" customWidth="1"/>
    <col min="13074" max="13074" width="0" style="33" hidden="1" customWidth="1"/>
    <col min="13075" max="13075" width="10.5703125" style="33" customWidth="1"/>
    <col min="13076" max="13076" width="12.42578125" style="33" customWidth="1"/>
    <col min="13077" max="13077" width="0" style="33" hidden="1" customWidth="1"/>
    <col min="13078" max="13078" width="10.85546875" style="33" customWidth="1"/>
    <col min="13079" max="13079" width="9.140625" style="33" customWidth="1"/>
    <col min="13080" max="13312" width="9.140625" style="33"/>
    <col min="13313" max="13314" width="0" style="33" hidden="1" customWidth="1"/>
    <col min="13315" max="13315" width="3.7109375" style="33" customWidth="1"/>
    <col min="13316" max="13316" width="18.42578125" style="33" customWidth="1"/>
    <col min="13317" max="13317" width="13.28515625" style="33" customWidth="1"/>
    <col min="13318" max="13318" width="0" style="33" hidden="1" customWidth="1"/>
    <col min="13319" max="13319" width="11.28515625" style="33" customWidth="1"/>
    <col min="13320" max="13323" width="0" style="33" hidden="1" customWidth="1"/>
    <col min="13324" max="13324" width="11.7109375" style="33" customWidth="1"/>
    <col min="13325" max="13326" width="0" style="33" hidden="1" customWidth="1"/>
    <col min="13327" max="13327" width="11" style="33" customWidth="1"/>
    <col min="13328" max="13328" width="10.42578125" style="33" customWidth="1"/>
    <col min="13329" max="13329" width="10.5703125" style="33" customWidth="1"/>
    <col min="13330" max="13330" width="0" style="33" hidden="1" customWidth="1"/>
    <col min="13331" max="13331" width="10.5703125" style="33" customWidth="1"/>
    <col min="13332" max="13332" width="12.42578125" style="33" customWidth="1"/>
    <col min="13333" max="13333" width="0" style="33" hidden="1" customWidth="1"/>
    <col min="13334" max="13334" width="10.85546875" style="33" customWidth="1"/>
    <col min="13335" max="13335" width="9.140625" style="33" customWidth="1"/>
    <col min="13336" max="13568" width="9.140625" style="33"/>
    <col min="13569" max="13570" width="0" style="33" hidden="1" customWidth="1"/>
    <col min="13571" max="13571" width="3.7109375" style="33" customWidth="1"/>
    <col min="13572" max="13572" width="18.42578125" style="33" customWidth="1"/>
    <col min="13573" max="13573" width="13.28515625" style="33" customWidth="1"/>
    <col min="13574" max="13574" width="0" style="33" hidden="1" customWidth="1"/>
    <col min="13575" max="13575" width="11.28515625" style="33" customWidth="1"/>
    <col min="13576" max="13579" width="0" style="33" hidden="1" customWidth="1"/>
    <col min="13580" max="13580" width="11.7109375" style="33" customWidth="1"/>
    <col min="13581" max="13582" width="0" style="33" hidden="1" customWidth="1"/>
    <col min="13583" max="13583" width="11" style="33" customWidth="1"/>
    <col min="13584" max="13584" width="10.42578125" style="33" customWidth="1"/>
    <col min="13585" max="13585" width="10.5703125" style="33" customWidth="1"/>
    <col min="13586" max="13586" width="0" style="33" hidden="1" customWidth="1"/>
    <col min="13587" max="13587" width="10.5703125" style="33" customWidth="1"/>
    <col min="13588" max="13588" width="12.42578125" style="33" customWidth="1"/>
    <col min="13589" max="13589" width="0" style="33" hidden="1" customWidth="1"/>
    <col min="13590" max="13590" width="10.85546875" style="33" customWidth="1"/>
    <col min="13591" max="13591" width="9.140625" style="33" customWidth="1"/>
    <col min="13592" max="13824" width="9.140625" style="33"/>
    <col min="13825" max="13826" width="0" style="33" hidden="1" customWidth="1"/>
    <col min="13827" max="13827" width="3.7109375" style="33" customWidth="1"/>
    <col min="13828" max="13828" width="18.42578125" style="33" customWidth="1"/>
    <col min="13829" max="13829" width="13.28515625" style="33" customWidth="1"/>
    <col min="13830" max="13830" width="0" style="33" hidden="1" customWidth="1"/>
    <col min="13831" max="13831" width="11.28515625" style="33" customWidth="1"/>
    <col min="13832" max="13835" width="0" style="33" hidden="1" customWidth="1"/>
    <col min="13836" max="13836" width="11.7109375" style="33" customWidth="1"/>
    <col min="13837" max="13838" width="0" style="33" hidden="1" customWidth="1"/>
    <col min="13839" max="13839" width="11" style="33" customWidth="1"/>
    <col min="13840" max="13840" width="10.42578125" style="33" customWidth="1"/>
    <col min="13841" max="13841" width="10.5703125" style="33" customWidth="1"/>
    <col min="13842" max="13842" width="0" style="33" hidden="1" customWidth="1"/>
    <col min="13843" max="13843" width="10.5703125" style="33" customWidth="1"/>
    <col min="13844" max="13844" width="12.42578125" style="33" customWidth="1"/>
    <col min="13845" max="13845" width="0" style="33" hidden="1" customWidth="1"/>
    <col min="13846" max="13846" width="10.85546875" style="33" customWidth="1"/>
    <col min="13847" max="13847" width="9.140625" style="33" customWidth="1"/>
    <col min="13848" max="14080" width="9.140625" style="33"/>
    <col min="14081" max="14082" width="0" style="33" hidden="1" customWidth="1"/>
    <col min="14083" max="14083" width="3.7109375" style="33" customWidth="1"/>
    <col min="14084" max="14084" width="18.42578125" style="33" customWidth="1"/>
    <col min="14085" max="14085" width="13.28515625" style="33" customWidth="1"/>
    <col min="14086" max="14086" width="0" style="33" hidden="1" customWidth="1"/>
    <col min="14087" max="14087" width="11.28515625" style="33" customWidth="1"/>
    <col min="14088" max="14091" width="0" style="33" hidden="1" customWidth="1"/>
    <col min="14092" max="14092" width="11.7109375" style="33" customWidth="1"/>
    <col min="14093" max="14094" width="0" style="33" hidden="1" customWidth="1"/>
    <col min="14095" max="14095" width="11" style="33" customWidth="1"/>
    <col min="14096" max="14096" width="10.42578125" style="33" customWidth="1"/>
    <col min="14097" max="14097" width="10.5703125" style="33" customWidth="1"/>
    <col min="14098" max="14098" width="0" style="33" hidden="1" customWidth="1"/>
    <col min="14099" max="14099" width="10.5703125" style="33" customWidth="1"/>
    <col min="14100" max="14100" width="12.42578125" style="33" customWidth="1"/>
    <col min="14101" max="14101" width="0" style="33" hidden="1" customWidth="1"/>
    <col min="14102" max="14102" width="10.85546875" style="33" customWidth="1"/>
    <col min="14103" max="14103" width="9.140625" style="33" customWidth="1"/>
    <col min="14104" max="14336" width="9.140625" style="33"/>
    <col min="14337" max="14338" width="0" style="33" hidden="1" customWidth="1"/>
    <col min="14339" max="14339" width="3.7109375" style="33" customWidth="1"/>
    <col min="14340" max="14340" width="18.42578125" style="33" customWidth="1"/>
    <col min="14341" max="14341" width="13.28515625" style="33" customWidth="1"/>
    <col min="14342" max="14342" width="0" style="33" hidden="1" customWidth="1"/>
    <col min="14343" max="14343" width="11.28515625" style="33" customWidth="1"/>
    <col min="14344" max="14347" width="0" style="33" hidden="1" customWidth="1"/>
    <col min="14348" max="14348" width="11.7109375" style="33" customWidth="1"/>
    <col min="14349" max="14350" width="0" style="33" hidden="1" customWidth="1"/>
    <col min="14351" max="14351" width="11" style="33" customWidth="1"/>
    <col min="14352" max="14352" width="10.42578125" style="33" customWidth="1"/>
    <col min="14353" max="14353" width="10.5703125" style="33" customWidth="1"/>
    <col min="14354" max="14354" width="0" style="33" hidden="1" customWidth="1"/>
    <col min="14355" max="14355" width="10.5703125" style="33" customWidth="1"/>
    <col min="14356" max="14356" width="12.42578125" style="33" customWidth="1"/>
    <col min="14357" max="14357" width="0" style="33" hidden="1" customWidth="1"/>
    <col min="14358" max="14358" width="10.85546875" style="33" customWidth="1"/>
    <col min="14359" max="14359" width="9.140625" style="33" customWidth="1"/>
    <col min="14360" max="14592" width="9.140625" style="33"/>
    <col min="14593" max="14594" width="0" style="33" hidden="1" customWidth="1"/>
    <col min="14595" max="14595" width="3.7109375" style="33" customWidth="1"/>
    <col min="14596" max="14596" width="18.42578125" style="33" customWidth="1"/>
    <col min="14597" max="14597" width="13.28515625" style="33" customWidth="1"/>
    <col min="14598" max="14598" width="0" style="33" hidden="1" customWidth="1"/>
    <col min="14599" max="14599" width="11.28515625" style="33" customWidth="1"/>
    <col min="14600" max="14603" width="0" style="33" hidden="1" customWidth="1"/>
    <col min="14604" max="14604" width="11.7109375" style="33" customWidth="1"/>
    <col min="14605" max="14606" width="0" style="33" hidden="1" customWidth="1"/>
    <col min="14607" max="14607" width="11" style="33" customWidth="1"/>
    <col min="14608" max="14608" width="10.42578125" style="33" customWidth="1"/>
    <col min="14609" max="14609" width="10.5703125" style="33" customWidth="1"/>
    <col min="14610" max="14610" width="0" style="33" hidden="1" customWidth="1"/>
    <col min="14611" max="14611" width="10.5703125" style="33" customWidth="1"/>
    <col min="14612" max="14612" width="12.42578125" style="33" customWidth="1"/>
    <col min="14613" max="14613" width="0" style="33" hidden="1" customWidth="1"/>
    <col min="14614" max="14614" width="10.85546875" style="33" customWidth="1"/>
    <col min="14615" max="14615" width="9.140625" style="33" customWidth="1"/>
    <col min="14616" max="14848" width="9.140625" style="33"/>
    <col min="14849" max="14850" width="0" style="33" hidden="1" customWidth="1"/>
    <col min="14851" max="14851" width="3.7109375" style="33" customWidth="1"/>
    <col min="14852" max="14852" width="18.42578125" style="33" customWidth="1"/>
    <col min="14853" max="14853" width="13.28515625" style="33" customWidth="1"/>
    <col min="14854" max="14854" width="0" style="33" hidden="1" customWidth="1"/>
    <col min="14855" max="14855" width="11.28515625" style="33" customWidth="1"/>
    <col min="14856" max="14859" width="0" style="33" hidden="1" customWidth="1"/>
    <col min="14860" max="14860" width="11.7109375" style="33" customWidth="1"/>
    <col min="14861" max="14862" width="0" style="33" hidden="1" customWidth="1"/>
    <col min="14863" max="14863" width="11" style="33" customWidth="1"/>
    <col min="14864" max="14864" width="10.42578125" style="33" customWidth="1"/>
    <col min="14865" max="14865" width="10.5703125" style="33" customWidth="1"/>
    <col min="14866" max="14866" width="0" style="33" hidden="1" customWidth="1"/>
    <col min="14867" max="14867" width="10.5703125" style="33" customWidth="1"/>
    <col min="14868" max="14868" width="12.42578125" style="33" customWidth="1"/>
    <col min="14869" max="14869" width="0" style="33" hidden="1" customWidth="1"/>
    <col min="14870" max="14870" width="10.85546875" style="33" customWidth="1"/>
    <col min="14871" max="14871" width="9.140625" style="33" customWidth="1"/>
    <col min="14872" max="15104" width="9.140625" style="33"/>
    <col min="15105" max="15106" width="0" style="33" hidden="1" customWidth="1"/>
    <col min="15107" max="15107" width="3.7109375" style="33" customWidth="1"/>
    <col min="15108" max="15108" width="18.42578125" style="33" customWidth="1"/>
    <col min="15109" max="15109" width="13.28515625" style="33" customWidth="1"/>
    <col min="15110" max="15110" width="0" style="33" hidden="1" customWidth="1"/>
    <col min="15111" max="15111" width="11.28515625" style="33" customWidth="1"/>
    <col min="15112" max="15115" width="0" style="33" hidden="1" customWidth="1"/>
    <col min="15116" max="15116" width="11.7109375" style="33" customWidth="1"/>
    <col min="15117" max="15118" width="0" style="33" hidden="1" customWidth="1"/>
    <col min="15119" max="15119" width="11" style="33" customWidth="1"/>
    <col min="15120" max="15120" width="10.42578125" style="33" customWidth="1"/>
    <col min="15121" max="15121" width="10.5703125" style="33" customWidth="1"/>
    <col min="15122" max="15122" width="0" style="33" hidden="1" customWidth="1"/>
    <col min="15123" max="15123" width="10.5703125" style="33" customWidth="1"/>
    <col min="15124" max="15124" width="12.42578125" style="33" customWidth="1"/>
    <col min="15125" max="15125" width="0" style="33" hidden="1" customWidth="1"/>
    <col min="15126" max="15126" width="10.85546875" style="33" customWidth="1"/>
    <col min="15127" max="15127" width="9.140625" style="33" customWidth="1"/>
    <col min="15128" max="15360" width="9.140625" style="33"/>
    <col min="15361" max="15362" width="0" style="33" hidden="1" customWidth="1"/>
    <col min="15363" max="15363" width="3.7109375" style="33" customWidth="1"/>
    <col min="15364" max="15364" width="18.42578125" style="33" customWidth="1"/>
    <col min="15365" max="15365" width="13.28515625" style="33" customWidth="1"/>
    <col min="15366" max="15366" width="0" style="33" hidden="1" customWidth="1"/>
    <col min="15367" max="15367" width="11.28515625" style="33" customWidth="1"/>
    <col min="15368" max="15371" width="0" style="33" hidden="1" customWidth="1"/>
    <col min="15372" max="15372" width="11.7109375" style="33" customWidth="1"/>
    <col min="15373" max="15374" width="0" style="33" hidden="1" customWidth="1"/>
    <col min="15375" max="15375" width="11" style="33" customWidth="1"/>
    <col min="15376" max="15376" width="10.42578125" style="33" customWidth="1"/>
    <col min="15377" max="15377" width="10.5703125" style="33" customWidth="1"/>
    <col min="15378" max="15378" width="0" style="33" hidden="1" customWidth="1"/>
    <col min="15379" max="15379" width="10.5703125" style="33" customWidth="1"/>
    <col min="15380" max="15380" width="12.42578125" style="33" customWidth="1"/>
    <col min="15381" max="15381" width="0" style="33" hidden="1" customWidth="1"/>
    <col min="15382" max="15382" width="10.85546875" style="33" customWidth="1"/>
    <col min="15383" max="15383" width="9.140625" style="33" customWidth="1"/>
    <col min="15384" max="15616" width="9.140625" style="33"/>
    <col min="15617" max="15618" width="0" style="33" hidden="1" customWidth="1"/>
    <col min="15619" max="15619" width="3.7109375" style="33" customWidth="1"/>
    <col min="15620" max="15620" width="18.42578125" style="33" customWidth="1"/>
    <col min="15621" max="15621" width="13.28515625" style="33" customWidth="1"/>
    <col min="15622" max="15622" width="0" style="33" hidden="1" customWidth="1"/>
    <col min="15623" max="15623" width="11.28515625" style="33" customWidth="1"/>
    <col min="15624" max="15627" width="0" style="33" hidden="1" customWidth="1"/>
    <col min="15628" max="15628" width="11.7109375" style="33" customWidth="1"/>
    <col min="15629" max="15630" width="0" style="33" hidden="1" customWidth="1"/>
    <col min="15631" max="15631" width="11" style="33" customWidth="1"/>
    <col min="15632" max="15632" width="10.42578125" style="33" customWidth="1"/>
    <col min="15633" max="15633" width="10.5703125" style="33" customWidth="1"/>
    <col min="15634" max="15634" width="0" style="33" hidden="1" customWidth="1"/>
    <col min="15635" max="15635" width="10.5703125" style="33" customWidth="1"/>
    <col min="15636" max="15636" width="12.42578125" style="33" customWidth="1"/>
    <col min="15637" max="15637" width="0" style="33" hidden="1" customWidth="1"/>
    <col min="15638" max="15638" width="10.85546875" style="33" customWidth="1"/>
    <col min="15639" max="15639" width="9.140625" style="33" customWidth="1"/>
    <col min="15640" max="15872" width="9.140625" style="33"/>
    <col min="15873" max="15874" width="0" style="33" hidden="1" customWidth="1"/>
    <col min="15875" max="15875" width="3.7109375" style="33" customWidth="1"/>
    <col min="15876" max="15876" width="18.42578125" style="33" customWidth="1"/>
    <col min="15877" max="15877" width="13.28515625" style="33" customWidth="1"/>
    <col min="15878" max="15878" width="0" style="33" hidden="1" customWidth="1"/>
    <col min="15879" max="15879" width="11.28515625" style="33" customWidth="1"/>
    <col min="15880" max="15883" width="0" style="33" hidden="1" customWidth="1"/>
    <col min="15884" max="15884" width="11.7109375" style="33" customWidth="1"/>
    <col min="15885" max="15886" width="0" style="33" hidden="1" customWidth="1"/>
    <col min="15887" max="15887" width="11" style="33" customWidth="1"/>
    <col min="15888" max="15888" width="10.42578125" style="33" customWidth="1"/>
    <col min="15889" max="15889" width="10.5703125" style="33" customWidth="1"/>
    <col min="15890" max="15890" width="0" style="33" hidden="1" customWidth="1"/>
    <col min="15891" max="15891" width="10.5703125" style="33" customWidth="1"/>
    <col min="15892" max="15892" width="12.42578125" style="33" customWidth="1"/>
    <col min="15893" max="15893" width="0" style="33" hidden="1" customWidth="1"/>
    <col min="15894" max="15894" width="10.85546875" style="33" customWidth="1"/>
    <col min="15895" max="15895" width="9.140625" style="33" customWidth="1"/>
    <col min="15896" max="16128" width="9.140625" style="33"/>
    <col min="16129" max="16130" width="0" style="33" hidden="1" customWidth="1"/>
    <col min="16131" max="16131" width="3.7109375" style="33" customWidth="1"/>
    <col min="16132" max="16132" width="18.42578125" style="33" customWidth="1"/>
    <col min="16133" max="16133" width="13.28515625" style="33" customWidth="1"/>
    <col min="16134" max="16134" width="0" style="33" hidden="1" customWidth="1"/>
    <col min="16135" max="16135" width="11.28515625" style="33" customWidth="1"/>
    <col min="16136" max="16139" width="0" style="33" hidden="1" customWidth="1"/>
    <col min="16140" max="16140" width="11.7109375" style="33" customWidth="1"/>
    <col min="16141" max="16142" width="0" style="33" hidden="1" customWidth="1"/>
    <col min="16143" max="16143" width="11" style="33" customWidth="1"/>
    <col min="16144" max="16144" width="10.42578125" style="33" customWidth="1"/>
    <col min="16145" max="16145" width="10.5703125" style="33" customWidth="1"/>
    <col min="16146" max="16146" width="0" style="33" hidden="1" customWidth="1"/>
    <col min="16147" max="16147" width="10.5703125" style="33" customWidth="1"/>
    <col min="16148" max="16148" width="12.42578125" style="33" customWidth="1"/>
    <col min="16149" max="16149" width="0" style="33" hidden="1" customWidth="1"/>
    <col min="16150" max="16150" width="10.85546875" style="33" customWidth="1"/>
    <col min="16151" max="16151" width="9.140625" style="33" customWidth="1"/>
    <col min="16152" max="16384" width="9.140625" style="33"/>
  </cols>
  <sheetData>
    <row r="1" spans="2:26" ht="39.75" customHeight="1">
      <c r="B1" s="130" t="s">
        <v>28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2:26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6" ht="13.15" customHeight="1">
      <c r="C3" s="35" t="s">
        <v>1</v>
      </c>
      <c r="D3" s="131" t="s">
        <v>29</v>
      </c>
      <c r="E3" s="131" t="s">
        <v>30</v>
      </c>
      <c r="F3" s="36" t="s">
        <v>31</v>
      </c>
      <c r="G3" s="133" t="s">
        <v>32</v>
      </c>
      <c r="H3" s="35"/>
      <c r="I3" s="35"/>
      <c r="J3" s="35"/>
      <c r="K3" s="37"/>
      <c r="L3" s="38" t="s">
        <v>33</v>
      </c>
      <c r="M3" s="39"/>
      <c r="N3" s="39"/>
      <c r="O3" s="39"/>
      <c r="P3" s="39"/>
      <c r="Q3" s="39"/>
      <c r="R3" s="40"/>
      <c r="S3" s="36"/>
      <c r="T3" s="35"/>
      <c r="U3" s="135" t="s">
        <v>34</v>
      </c>
      <c r="V3" s="135" t="s">
        <v>35</v>
      </c>
      <c r="W3" s="128" t="s">
        <v>36</v>
      </c>
      <c r="X3" s="128" t="s">
        <v>37</v>
      </c>
      <c r="Y3" s="128" t="s">
        <v>38</v>
      </c>
      <c r="Z3" s="128" t="s">
        <v>67</v>
      </c>
    </row>
    <row r="4" spans="2:26" s="41" customFormat="1" ht="76.5">
      <c r="C4" s="42"/>
      <c r="D4" s="132"/>
      <c r="E4" s="132"/>
      <c r="F4" s="43" t="s">
        <v>39</v>
      </c>
      <c r="G4" s="134"/>
      <c r="H4" s="44" t="s">
        <v>8</v>
      </c>
      <c r="I4" s="45"/>
      <c r="J4" s="44" t="s">
        <v>8</v>
      </c>
      <c r="K4" s="45" t="s">
        <v>8</v>
      </c>
      <c r="L4" s="46" t="s">
        <v>40</v>
      </c>
      <c r="M4" s="43" t="s">
        <v>8</v>
      </c>
      <c r="N4" s="43" t="s">
        <v>41</v>
      </c>
      <c r="O4" s="43" t="s">
        <v>42</v>
      </c>
      <c r="P4" s="43" t="s">
        <v>43</v>
      </c>
      <c r="Q4" s="43" t="s">
        <v>44</v>
      </c>
      <c r="R4" s="43" t="s">
        <v>45</v>
      </c>
      <c r="S4" s="47" t="s">
        <v>46</v>
      </c>
      <c r="T4" s="48" t="s">
        <v>47</v>
      </c>
      <c r="U4" s="136"/>
      <c r="V4" s="136"/>
      <c r="W4" s="129"/>
      <c r="X4" s="129"/>
      <c r="Y4" s="129"/>
      <c r="Z4" s="129"/>
    </row>
    <row r="5" spans="2:26">
      <c r="C5" s="49">
        <v>1</v>
      </c>
      <c r="D5" s="50" t="s">
        <v>48</v>
      </c>
      <c r="E5" s="51" t="s">
        <v>49</v>
      </c>
      <c r="F5" s="50"/>
      <c r="G5" s="52">
        <v>180000</v>
      </c>
      <c r="H5" s="53"/>
      <c r="I5" s="54"/>
      <c r="J5" s="53"/>
      <c r="K5" s="53"/>
      <c r="L5" s="55">
        <v>42500</v>
      </c>
      <c r="M5" s="56"/>
      <c r="N5" s="56">
        <f>G5*10%</f>
        <v>18000</v>
      </c>
      <c r="O5" s="56">
        <f>G5-L5-N5-T5</f>
        <v>115900</v>
      </c>
      <c r="P5" s="56">
        <v>0</v>
      </c>
      <c r="Q5" s="56">
        <v>0</v>
      </c>
      <c r="R5" s="56">
        <f>O5*10%</f>
        <v>11590</v>
      </c>
      <c r="S5" s="57"/>
      <c r="T5" s="58">
        <f>(G5-Q5)*2%</f>
        <v>3600</v>
      </c>
      <c r="U5" s="59">
        <f>N5+R5+T5</f>
        <v>33190</v>
      </c>
      <c r="V5" s="60">
        <f>G5-U5</f>
        <v>146810</v>
      </c>
      <c r="W5" s="61">
        <f>G5-N5-T5-Q5</f>
        <v>158400</v>
      </c>
      <c r="X5" s="55">
        <f>W5*9.5%-Y5</f>
        <v>9378</v>
      </c>
      <c r="Y5" s="55">
        <f>(G5-N5)*3.5%</f>
        <v>5670.0000000000009</v>
      </c>
      <c r="Z5" s="55">
        <f>(G5-Q5)*2%</f>
        <v>3600</v>
      </c>
    </row>
    <row r="6" spans="2:26" ht="30.75" customHeight="1">
      <c r="C6" s="49">
        <v>2</v>
      </c>
      <c r="D6" s="62" t="s">
        <v>50</v>
      </c>
      <c r="E6" s="51" t="s">
        <v>51</v>
      </c>
      <c r="F6" s="50"/>
      <c r="G6" s="52">
        <v>80000</v>
      </c>
      <c r="H6" s="53"/>
      <c r="I6" s="54"/>
      <c r="J6" s="53"/>
      <c r="K6" s="53"/>
      <c r="L6" s="55">
        <v>42500</v>
      </c>
      <c r="M6" s="56"/>
      <c r="N6" s="56">
        <f>G6*10%</f>
        <v>8000</v>
      </c>
      <c r="O6" s="56">
        <f>G6-L6-N6-T6</f>
        <v>27900</v>
      </c>
      <c r="P6" s="56">
        <v>0</v>
      </c>
      <c r="Q6" s="56">
        <v>0</v>
      </c>
      <c r="R6" s="56">
        <f>O6*10%</f>
        <v>2790</v>
      </c>
      <c r="S6" s="57"/>
      <c r="T6" s="58">
        <f>(G6-Q6)*2%</f>
        <v>1600</v>
      </c>
      <c r="U6" s="59">
        <f>N6+R6+T6</f>
        <v>12390</v>
      </c>
      <c r="V6" s="60">
        <f>G6-U6</f>
        <v>67610</v>
      </c>
      <c r="W6" s="61">
        <f>G6-N6-T6-Q6</f>
        <v>70400</v>
      </c>
      <c r="X6" s="55">
        <f>W6*9.5%-Y6</f>
        <v>4168</v>
      </c>
      <c r="Y6" s="55">
        <f>(G6-N6)*3.5%</f>
        <v>2520.0000000000005</v>
      </c>
      <c r="Z6" s="55">
        <f>(G6-Q6)*2%</f>
        <v>1600</v>
      </c>
    </row>
    <row r="7" spans="2:26" ht="30.75" hidden="1" customHeight="1">
      <c r="C7" s="49">
        <v>3</v>
      </c>
      <c r="D7" s="62"/>
      <c r="E7" s="51"/>
      <c r="F7" s="63"/>
      <c r="G7" s="64"/>
      <c r="H7" s="53"/>
      <c r="I7" s="54"/>
      <c r="J7" s="53"/>
      <c r="K7" s="53"/>
      <c r="L7" s="55"/>
      <c r="M7" s="56"/>
      <c r="N7" s="56">
        <f>G7*10%</f>
        <v>0</v>
      </c>
      <c r="O7" s="56">
        <f>G7-L7-N7-T7</f>
        <v>0</v>
      </c>
      <c r="P7" s="56"/>
      <c r="Q7" s="56">
        <v>0</v>
      </c>
      <c r="R7" s="56">
        <f>O7*10%</f>
        <v>0</v>
      </c>
      <c r="S7" s="57"/>
      <c r="T7" s="58">
        <f>(G7-Q7)*2%</f>
        <v>0</v>
      </c>
      <c r="U7" s="59">
        <f>N7+R7+T7</f>
        <v>0</v>
      </c>
      <c r="V7" s="60">
        <f>G7-U7</f>
        <v>0</v>
      </c>
      <c r="W7" s="61">
        <f>G7-N7-T7-Q7</f>
        <v>0</v>
      </c>
      <c r="X7" s="55">
        <f>W7*9.5%-Y7</f>
        <v>0</v>
      </c>
      <c r="Y7" s="55">
        <f>(G7-N7)*3.5%</f>
        <v>0</v>
      </c>
      <c r="Z7" s="55">
        <f>(G7-Q7)*2%</f>
        <v>0</v>
      </c>
    </row>
    <row r="8" spans="2:26" ht="30.75" customHeight="1" thickBot="1">
      <c r="C8" s="49">
        <v>4</v>
      </c>
      <c r="D8" s="65" t="s">
        <v>65</v>
      </c>
      <c r="E8" s="66" t="s">
        <v>66</v>
      </c>
      <c r="F8" s="63"/>
      <c r="G8" s="64">
        <v>100000</v>
      </c>
      <c r="H8" s="53"/>
      <c r="I8" s="54"/>
      <c r="J8" s="53"/>
      <c r="K8" s="53"/>
      <c r="L8" s="67">
        <v>42500</v>
      </c>
      <c r="M8" s="68"/>
      <c r="N8" s="56">
        <f>G8*10%</f>
        <v>10000</v>
      </c>
      <c r="O8" s="56">
        <f>G8-L8-N8-T8</f>
        <v>45500</v>
      </c>
      <c r="P8" s="68"/>
      <c r="Q8" s="56">
        <v>0</v>
      </c>
      <c r="R8" s="56">
        <f>O8*10%</f>
        <v>4550</v>
      </c>
      <c r="S8" s="69"/>
      <c r="T8" s="58">
        <f>(G8-Q8)*2%</f>
        <v>2000</v>
      </c>
      <c r="U8" s="59">
        <f>N8+R8+T8</f>
        <v>16550</v>
      </c>
      <c r="V8" s="60">
        <f>G8-U8</f>
        <v>83450</v>
      </c>
      <c r="W8" s="61">
        <f>G8-N8-T8-Q8</f>
        <v>88000</v>
      </c>
      <c r="X8" s="55">
        <f>W8*9.5%-Y8</f>
        <v>5210</v>
      </c>
      <c r="Y8" s="55">
        <f>(G8-N8)*3.5%</f>
        <v>3150.0000000000005</v>
      </c>
      <c r="Z8" s="55">
        <f>(G8-Q8)*2%</f>
        <v>2000</v>
      </c>
    </row>
    <row r="9" spans="2:26" ht="13.5" thickBot="1">
      <c r="C9" s="70"/>
      <c r="D9" s="71" t="s">
        <v>52</v>
      </c>
      <c r="E9" s="71"/>
      <c r="F9" s="72"/>
      <c r="G9" s="73">
        <f>SUM(G5:G8)</f>
        <v>360000</v>
      </c>
      <c r="H9" s="73">
        <f t="shared" ref="H9:Z9" si="0">SUM(H5:H8)</f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si="0"/>
        <v>127500</v>
      </c>
      <c r="M9" s="73">
        <f t="shared" si="0"/>
        <v>0</v>
      </c>
      <c r="N9" s="73">
        <f t="shared" si="0"/>
        <v>36000</v>
      </c>
      <c r="O9" s="73">
        <f t="shared" si="0"/>
        <v>189300</v>
      </c>
      <c r="P9" s="73">
        <f t="shared" si="0"/>
        <v>0</v>
      </c>
      <c r="Q9" s="73">
        <f t="shared" si="0"/>
        <v>0</v>
      </c>
      <c r="R9" s="73">
        <f t="shared" si="0"/>
        <v>18930</v>
      </c>
      <c r="S9" s="73">
        <f t="shared" si="0"/>
        <v>0</v>
      </c>
      <c r="T9" s="73">
        <f t="shared" si="0"/>
        <v>7200</v>
      </c>
      <c r="U9" s="73">
        <f t="shared" si="0"/>
        <v>62130</v>
      </c>
      <c r="V9" s="73">
        <f t="shared" si="0"/>
        <v>297870</v>
      </c>
      <c r="W9" s="73">
        <f t="shared" si="0"/>
        <v>316800</v>
      </c>
      <c r="X9" s="73">
        <f>SUM(X5:X8)</f>
        <v>18756</v>
      </c>
      <c r="Y9" s="73">
        <f t="shared" si="0"/>
        <v>11340.000000000002</v>
      </c>
      <c r="Z9" s="73">
        <f t="shared" si="0"/>
        <v>7200</v>
      </c>
    </row>
    <row r="10" spans="2:26">
      <c r="C10" s="74"/>
      <c r="D10" s="75"/>
      <c r="E10" s="74"/>
      <c r="F10" s="74"/>
      <c r="G10" s="74"/>
      <c r="H10" s="76"/>
      <c r="I10" s="77" t="s">
        <v>8</v>
      </c>
      <c r="J10" s="76"/>
      <c r="K10" s="78"/>
      <c r="L10" s="78"/>
      <c r="M10" s="78"/>
      <c r="N10" s="78"/>
      <c r="O10" s="78"/>
      <c r="P10" s="78"/>
      <c r="Q10" s="78"/>
      <c r="R10" s="79"/>
      <c r="S10" s="78"/>
      <c r="T10" s="78"/>
      <c r="U10" s="80"/>
      <c r="V10" s="81"/>
      <c r="W10" s="82"/>
      <c r="X10" s="82"/>
    </row>
    <row r="11" spans="2:26" s="82" customFormat="1">
      <c r="C11" s="83"/>
      <c r="D11" s="83"/>
      <c r="E11" s="83"/>
      <c r="F11" s="83"/>
      <c r="G11" s="83"/>
      <c r="H11" s="84"/>
      <c r="I11" s="85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86"/>
      <c r="W11" s="86"/>
      <c r="X11" s="86"/>
    </row>
    <row r="12" spans="2:26" s="82" customFormat="1">
      <c r="C12" s="83"/>
      <c r="D12" s="83"/>
      <c r="E12" s="83" t="s">
        <v>53</v>
      </c>
      <c r="F12" s="83"/>
      <c r="G12" s="87"/>
      <c r="H12" s="84"/>
      <c r="I12" s="85"/>
      <c r="J12" s="69"/>
      <c r="K12" s="69"/>
      <c r="L12" s="69" t="s">
        <v>54</v>
      </c>
      <c r="M12" s="69"/>
      <c r="N12" s="69"/>
      <c r="O12" s="69"/>
      <c r="P12" s="69"/>
      <c r="Q12" s="69"/>
      <c r="R12" s="69"/>
      <c r="S12" s="69"/>
      <c r="T12" s="69"/>
      <c r="U12" s="69"/>
      <c r="V12" s="86"/>
      <c r="W12" s="86"/>
      <c r="X12" s="86"/>
    </row>
    <row r="13" spans="2:26" s="82" customFormat="1">
      <c r="C13" s="83"/>
      <c r="D13" s="83"/>
      <c r="E13" s="83"/>
      <c r="F13" s="83"/>
      <c r="G13" s="83"/>
      <c r="H13" s="84"/>
      <c r="I13" s="85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86"/>
      <c r="W13" s="86"/>
      <c r="X13" s="86"/>
    </row>
    <row r="14" spans="2:26" s="82" customFormat="1">
      <c r="C14" s="83"/>
      <c r="D14" s="83"/>
      <c r="E14" s="83" t="s">
        <v>13</v>
      </c>
      <c r="F14" s="83"/>
      <c r="G14" s="87"/>
      <c r="H14" s="84"/>
      <c r="I14" s="85"/>
      <c r="J14" s="69"/>
      <c r="K14" s="69"/>
      <c r="L14" s="69" t="s">
        <v>50</v>
      </c>
      <c r="M14" s="69"/>
      <c r="N14" s="69"/>
      <c r="O14" s="69"/>
      <c r="P14" s="69"/>
      <c r="Q14" s="69"/>
      <c r="R14" s="69"/>
      <c r="S14" s="69"/>
      <c r="T14" s="69"/>
      <c r="U14" s="69"/>
      <c r="V14" s="86"/>
      <c r="W14" s="86"/>
      <c r="X14" s="86"/>
    </row>
    <row r="15" spans="2:26" s="82" customFormat="1">
      <c r="C15" s="83"/>
      <c r="D15" s="83"/>
      <c r="E15" s="83"/>
      <c r="F15" s="83"/>
      <c r="G15" s="83"/>
      <c r="H15" s="84"/>
      <c r="I15" s="85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86"/>
      <c r="W15" s="86"/>
      <c r="X15" s="86"/>
    </row>
    <row r="16" spans="2:26" s="82" customFormat="1">
      <c r="C16" s="83"/>
      <c r="D16" s="83"/>
      <c r="E16" s="83"/>
      <c r="F16" s="83"/>
      <c r="G16" s="83"/>
      <c r="H16" s="84"/>
      <c r="I16" s="8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86"/>
      <c r="W16" s="86"/>
      <c r="X16" s="86"/>
    </row>
    <row r="17" spans="3:24" s="82" customFormat="1">
      <c r="C17" s="83"/>
      <c r="D17" s="88" t="s">
        <v>55</v>
      </c>
      <c r="E17" s="83"/>
      <c r="F17" s="83"/>
      <c r="G17" s="83"/>
      <c r="H17" s="84"/>
      <c r="I17" s="85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86"/>
      <c r="W17" s="86"/>
      <c r="X17" s="86"/>
    </row>
    <row r="18" spans="3:24" s="82" customFormat="1">
      <c r="C18" s="83"/>
      <c r="D18" s="83"/>
      <c r="E18" s="83"/>
      <c r="F18" s="83"/>
      <c r="G18" s="83"/>
      <c r="H18" s="84"/>
      <c r="I18" s="85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86"/>
      <c r="W18" s="86"/>
      <c r="X18" s="86"/>
    </row>
    <row r="19" spans="3:24" s="82" customFormat="1">
      <c r="C19" s="83"/>
      <c r="D19" s="83" t="s">
        <v>56</v>
      </c>
      <c r="E19" s="54">
        <f>V9</f>
        <v>297870</v>
      </c>
      <c r="F19" s="83"/>
      <c r="G19" s="83"/>
      <c r="H19" s="84"/>
      <c r="I19" s="85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6"/>
      <c r="W19" s="86"/>
      <c r="X19" s="86"/>
    </row>
    <row r="20" spans="3:24" s="82" customFormat="1">
      <c r="C20" s="83"/>
      <c r="D20" s="83" t="s">
        <v>57</v>
      </c>
      <c r="E20" s="54">
        <f>N9</f>
        <v>36000</v>
      </c>
      <c r="F20" s="83"/>
      <c r="G20" s="83"/>
      <c r="H20" s="84"/>
      <c r="I20" s="85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86"/>
      <c r="W20" s="86"/>
      <c r="X20" s="86"/>
    </row>
    <row r="21" spans="3:24" s="82" customFormat="1">
      <c r="C21" s="83"/>
      <c r="D21" s="83" t="s">
        <v>58</v>
      </c>
      <c r="E21" s="54">
        <f>T9</f>
        <v>7200</v>
      </c>
      <c r="F21" s="83"/>
      <c r="G21" s="83"/>
      <c r="H21" s="84"/>
      <c r="I21" s="85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86"/>
      <c r="W21" s="86"/>
      <c r="X21" s="86"/>
    </row>
    <row r="22" spans="3:24" s="82" customFormat="1">
      <c r="C22" s="83"/>
      <c r="D22" s="83" t="s">
        <v>59</v>
      </c>
      <c r="E22" s="54">
        <f>R9</f>
        <v>18930</v>
      </c>
      <c r="F22" s="83"/>
      <c r="G22" s="83"/>
      <c r="H22" s="84"/>
      <c r="I22" s="8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3:24" s="82" customFormat="1">
      <c r="C23" s="83"/>
      <c r="D23" s="83" t="s">
        <v>60</v>
      </c>
      <c r="E23" s="54">
        <f>X9</f>
        <v>18756</v>
      </c>
      <c r="F23" s="83"/>
      <c r="G23" s="83"/>
      <c r="H23" s="84"/>
      <c r="I23" s="85"/>
      <c r="J23" s="69"/>
      <c r="K23" s="69"/>
      <c r="L23" s="69">
        <f>E23+E24</f>
        <v>30096</v>
      </c>
      <c r="M23" s="69"/>
      <c r="N23" s="69"/>
      <c r="O23" s="69"/>
      <c r="P23" s="69"/>
      <c r="Q23" s="69"/>
      <c r="R23" s="69"/>
      <c r="S23" s="69"/>
      <c r="T23" s="69"/>
      <c r="U23" s="69"/>
    </row>
    <row r="24" spans="3:24" s="82" customFormat="1">
      <c r="C24" s="83"/>
      <c r="D24" s="83" t="s">
        <v>61</v>
      </c>
      <c r="E24" s="54">
        <f>Y9</f>
        <v>11340.000000000002</v>
      </c>
      <c r="F24" s="83"/>
      <c r="G24" s="83"/>
      <c r="H24" s="84"/>
      <c r="I24" s="85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3:24" s="82" customFormat="1">
      <c r="C25" s="83"/>
      <c r="D25" s="83" t="s">
        <v>62</v>
      </c>
      <c r="E25" s="54">
        <f>Z9</f>
        <v>7200</v>
      </c>
      <c r="F25" s="83"/>
      <c r="G25" s="83"/>
      <c r="H25" s="84"/>
      <c r="I25" s="85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3:24" s="82" customFormat="1">
      <c r="C26" s="83"/>
      <c r="D26" s="75" t="s">
        <v>63</v>
      </c>
      <c r="E26" s="89">
        <f>SUM(E19:E25)</f>
        <v>397296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90"/>
      <c r="V26" s="90"/>
      <c r="W26" s="90"/>
      <c r="X26" s="91"/>
    </row>
    <row r="27" spans="3:24" s="82" customFormat="1">
      <c r="C27" s="83"/>
      <c r="D27" s="75"/>
      <c r="E27" s="83"/>
      <c r="F27" s="83"/>
      <c r="G27" s="77"/>
      <c r="H27" s="78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3:24" s="82" customFormat="1">
      <c r="C28" s="83"/>
      <c r="D28" s="83"/>
      <c r="E28" s="83"/>
      <c r="F28" s="83"/>
      <c r="G28" s="83"/>
      <c r="H28" s="69"/>
      <c r="I28" s="85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86"/>
      <c r="W28" s="86"/>
      <c r="X28" s="86"/>
    </row>
    <row r="29" spans="3:24" s="82" customFormat="1">
      <c r="C29" s="83"/>
      <c r="D29" s="83"/>
      <c r="E29" s="83"/>
      <c r="F29" s="83"/>
      <c r="G29" s="83"/>
      <c r="H29" s="69"/>
      <c r="I29" s="85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86"/>
      <c r="W29" s="92"/>
      <c r="X29" s="86"/>
    </row>
    <row r="30" spans="3:24" s="82" customFormat="1">
      <c r="C30" s="83"/>
      <c r="D30" s="83"/>
      <c r="E30" s="83"/>
      <c r="F30" s="83"/>
      <c r="G30" s="83"/>
      <c r="H30" s="84"/>
      <c r="I30" s="85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86"/>
      <c r="W30" s="86"/>
      <c r="X30" s="86"/>
    </row>
    <row r="31" spans="3:24" s="82" customFormat="1">
      <c r="C31" s="83"/>
      <c r="D31" s="93"/>
      <c r="E31" s="74"/>
      <c r="F31" s="76"/>
      <c r="G31" s="76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91"/>
      <c r="W31" s="91"/>
      <c r="X31" s="91"/>
    </row>
    <row r="32" spans="3:24" s="82" customFormat="1">
      <c r="C32" s="83"/>
      <c r="D32" s="75"/>
      <c r="E32" s="74"/>
      <c r="F32" s="74"/>
      <c r="G32" s="74"/>
      <c r="H32" s="76"/>
      <c r="I32" s="77"/>
      <c r="J32" s="76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3:24" s="82" customFormat="1">
      <c r="C33" s="83"/>
      <c r="D33" s="83"/>
      <c r="E33" s="83"/>
      <c r="F33" s="83"/>
      <c r="G33" s="83"/>
      <c r="H33" s="84"/>
      <c r="I33" s="85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86"/>
      <c r="W33" s="86"/>
      <c r="X33" s="86"/>
    </row>
    <row r="34" spans="3:24" s="82" customFormat="1">
      <c r="C34" s="83"/>
      <c r="D34" s="83"/>
      <c r="E34" s="83"/>
      <c r="F34" s="83"/>
      <c r="G34" s="83"/>
      <c r="H34" s="84"/>
      <c r="I34" s="85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86"/>
      <c r="W34" s="86"/>
      <c r="X34" s="86"/>
    </row>
    <row r="35" spans="3:24" s="82" customFormat="1">
      <c r="C35" s="83"/>
      <c r="D35" s="83"/>
      <c r="E35" s="83"/>
      <c r="F35" s="83"/>
      <c r="G35" s="83"/>
      <c r="H35" s="84"/>
      <c r="I35" s="85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86"/>
      <c r="W35" s="86"/>
      <c r="X35" s="86"/>
    </row>
    <row r="36" spans="3:24" s="82" customFormat="1">
      <c r="C36" s="83"/>
      <c r="D36" s="83"/>
      <c r="E36" s="83"/>
      <c r="F36" s="83"/>
      <c r="G36" s="83"/>
      <c r="H36" s="84"/>
      <c r="I36" s="85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86"/>
      <c r="W36" s="86"/>
      <c r="X36" s="86"/>
    </row>
    <row r="37" spans="3:24" s="82" customFormat="1">
      <c r="C37" s="83"/>
      <c r="D37" s="83"/>
      <c r="E37" s="83"/>
      <c r="F37" s="83"/>
      <c r="G37" s="83"/>
      <c r="H37" s="84"/>
      <c r="I37" s="85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86"/>
      <c r="W37" s="86"/>
      <c r="X37" s="86"/>
    </row>
    <row r="38" spans="3:24" s="82" customFormat="1">
      <c r="C38" s="83"/>
      <c r="D38" s="83"/>
      <c r="E38" s="83"/>
      <c r="F38" s="83"/>
      <c r="G38" s="83"/>
      <c r="H38" s="84"/>
      <c r="I38" s="85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86"/>
      <c r="W38" s="86"/>
      <c r="X38" s="86"/>
    </row>
    <row r="39" spans="3:24" s="82" customFormat="1">
      <c r="C39" s="83"/>
      <c r="D39" s="83"/>
      <c r="E39" s="83"/>
      <c r="F39" s="83"/>
      <c r="G39" s="83"/>
      <c r="H39" s="69"/>
      <c r="I39" s="85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86"/>
      <c r="W39" s="86"/>
      <c r="X39" s="86"/>
    </row>
    <row r="40" spans="3:24" s="82" customFormat="1">
      <c r="C40" s="83"/>
      <c r="D40" s="83"/>
      <c r="E40" s="83"/>
      <c r="F40" s="83"/>
      <c r="G40" s="83"/>
      <c r="H40" s="69"/>
      <c r="I40" s="85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86"/>
      <c r="X40" s="86"/>
    </row>
    <row r="41" spans="3:24" s="82" customFormat="1">
      <c r="C41" s="83"/>
      <c r="D41" s="83"/>
      <c r="E41" s="83"/>
      <c r="F41" s="83"/>
      <c r="G41" s="83"/>
      <c r="H41" s="69"/>
      <c r="I41" s="85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86"/>
      <c r="W41" s="86"/>
      <c r="X41" s="86"/>
    </row>
    <row r="42" spans="3:24" s="82" customFormat="1">
      <c r="C42" s="83"/>
      <c r="D42" s="83"/>
      <c r="E42" s="83"/>
      <c r="F42" s="83"/>
      <c r="G42" s="83"/>
      <c r="H42" s="84"/>
      <c r="I42" s="85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86"/>
      <c r="W42" s="86"/>
      <c r="X42" s="86"/>
    </row>
    <row r="43" spans="3:24" s="82" customFormat="1">
      <c r="C43" s="83"/>
      <c r="D43" s="83"/>
      <c r="E43" s="83"/>
      <c r="F43" s="83"/>
      <c r="G43" s="83"/>
      <c r="H43" s="83"/>
      <c r="I43" s="83"/>
      <c r="J43" s="83"/>
      <c r="K43" s="83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86"/>
      <c r="W43" s="86"/>
      <c r="X43" s="86"/>
    </row>
    <row r="44" spans="3:24" s="82" customFormat="1">
      <c r="C44" s="83"/>
      <c r="D44" s="83"/>
      <c r="E44" s="83"/>
      <c r="F44" s="83"/>
      <c r="G44" s="83"/>
      <c r="H44" s="84"/>
      <c r="I44" s="85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86"/>
      <c r="W44" s="86"/>
      <c r="X44" s="86"/>
    </row>
    <row r="45" spans="3:24" s="82" customFormat="1">
      <c r="C45" s="83"/>
      <c r="D45" s="83"/>
      <c r="E45" s="83"/>
      <c r="F45" s="83"/>
      <c r="G45" s="83"/>
      <c r="H45" s="84"/>
      <c r="I45" s="85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86"/>
      <c r="W45" s="86"/>
      <c r="X45" s="86"/>
    </row>
    <row r="46" spans="3:24" s="82" customFormat="1">
      <c r="C46" s="83"/>
      <c r="D46" s="83"/>
      <c r="E46" s="83"/>
      <c r="F46" s="83"/>
      <c r="G46" s="83"/>
      <c r="H46" s="84"/>
      <c r="I46" s="85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86"/>
      <c r="W46" s="86"/>
      <c r="X46" s="86"/>
    </row>
    <row r="47" spans="3:24" s="82" customFormat="1">
      <c r="C47" s="83"/>
      <c r="D47" s="83"/>
      <c r="E47" s="83"/>
      <c r="F47" s="83"/>
      <c r="G47" s="83"/>
      <c r="H47" s="84"/>
      <c r="I47" s="85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86"/>
      <c r="W47" s="86"/>
      <c r="X47" s="86"/>
    </row>
    <row r="48" spans="3:24" s="82" customFormat="1">
      <c r="C48" s="83"/>
      <c r="D48" s="83"/>
      <c r="E48" s="83"/>
      <c r="F48" s="83"/>
      <c r="G48" s="83"/>
      <c r="H48" s="84"/>
      <c r="I48" s="85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86"/>
      <c r="W48" s="86"/>
      <c r="X48" s="86"/>
    </row>
    <row r="49" spans="3:24" s="82" customFormat="1">
      <c r="C49" s="83"/>
      <c r="D49" s="83"/>
      <c r="E49" s="83"/>
      <c r="F49" s="83"/>
      <c r="G49" s="83"/>
      <c r="H49" s="84"/>
      <c r="I49" s="85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86"/>
      <c r="W49" s="86"/>
      <c r="X49" s="86"/>
    </row>
    <row r="50" spans="3:24" s="82" customFormat="1">
      <c r="C50" s="83"/>
      <c r="D50" s="83"/>
      <c r="E50" s="83"/>
      <c r="F50" s="83"/>
      <c r="G50" s="83"/>
      <c r="H50" s="84"/>
      <c r="I50" s="85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86"/>
      <c r="W50" s="86"/>
      <c r="X50" s="86"/>
    </row>
    <row r="51" spans="3:24" s="82" customFormat="1">
      <c r="C51" s="83"/>
      <c r="D51" s="83"/>
      <c r="E51" s="83"/>
      <c r="F51" s="83"/>
      <c r="G51" s="83"/>
      <c r="H51" s="84"/>
      <c r="I51" s="85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86"/>
      <c r="W51" s="86"/>
      <c r="X51" s="86"/>
    </row>
    <row r="52" spans="3:24" s="82" customFormat="1">
      <c r="C52" s="83"/>
      <c r="D52" s="83"/>
      <c r="E52" s="83"/>
      <c r="F52" s="83"/>
      <c r="G52" s="83"/>
      <c r="H52" s="84"/>
      <c r="I52" s="85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86"/>
      <c r="W52" s="86"/>
      <c r="X52" s="86"/>
    </row>
    <row r="53" spans="3:24" s="82" customFormat="1">
      <c r="C53" s="83"/>
      <c r="D53" s="83"/>
      <c r="E53" s="83"/>
      <c r="F53" s="83"/>
      <c r="G53" s="83"/>
      <c r="H53" s="84"/>
      <c r="I53" s="85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86"/>
      <c r="W53" s="86"/>
      <c r="X53" s="86"/>
    </row>
    <row r="54" spans="3:24" s="82" customFormat="1">
      <c r="C54" s="83"/>
      <c r="D54" s="83"/>
      <c r="E54" s="83"/>
      <c r="F54" s="83"/>
      <c r="G54" s="83"/>
      <c r="H54" s="84"/>
      <c r="I54" s="85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86"/>
      <c r="W54" s="86"/>
      <c r="X54" s="86"/>
    </row>
    <row r="55" spans="3:24" s="82" customFormat="1">
      <c r="C55" s="83"/>
      <c r="D55" s="83"/>
      <c r="E55" s="83"/>
      <c r="F55" s="83"/>
      <c r="G55" s="83"/>
      <c r="H55" s="84"/>
      <c r="I55" s="85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86"/>
      <c r="W55" s="86"/>
      <c r="X55" s="86"/>
    </row>
    <row r="56" spans="3:24" s="82" customFormat="1">
      <c r="C56" s="83"/>
      <c r="D56" s="83"/>
      <c r="E56" s="83"/>
      <c r="F56" s="83"/>
      <c r="G56" s="83"/>
      <c r="H56" s="84"/>
      <c r="I56" s="85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3:24" s="82" customFormat="1">
      <c r="C57" s="74"/>
      <c r="D57" s="74"/>
      <c r="E57" s="74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90"/>
      <c r="X57" s="78"/>
    </row>
    <row r="58" spans="3:24" s="82" customFormat="1">
      <c r="C58" s="74"/>
      <c r="D58" s="74"/>
      <c r="E58" s="74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90"/>
      <c r="X58" s="78"/>
    </row>
    <row r="59" spans="3:24">
      <c r="H59" s="33" t="s">
        <v>8</v>
      </c>
      <c r="I59" s="33" t="s">
        <v>8</v>
      </c>
      <c r="J59" s="33" t="s">
        <v>8</v>
      </c>
      <c r="K59" s="33" t="s">
        <v>8</v>
      </c>
      <c r="M59" s="33" t="s">
        <v>8</v>
      </c>
      <c r="S59" s="33" t="s">
        <v>8</v>
      </c>
      <c r="U59" s="33" t="s">
        <v>64</v>
      </c>
      <c r="V59" s="33" t="s">
        <v>8</v>
      </c>
      <c r="X59" s="33" t="s">
        <v>8</v>
      </c>
    </row>
    <row r="60" spans="3:24">
      <c r="H60" s="33" t="s">
        <v>8</v>
      </c>
      <c r="I60" s="33" t="s">
        <v>64</v>
      </c>
      <c r="J60" s="33" t="s">
        <v>8</v>
      </c>
      <c r="K60" s="33" t="s">
        <v>8</v>
      </c>
      <c r="M60" s="33" t="s">
        <v>8</v>
      </c>
    </row>
    <row r="61" spans="3:24">
      <c r="H61" s="33" t="s">
        <v>8</v>
      </c>
    </row>
  </sheetData>
  <mergeCells count="10">
    <mergeCell ref="Y3:Y4"/>
    <mergeCell ref="Z3:Z4"/>
    <mergeCell ref="B1:X1"/>
    <mergeCell ref="D3:D4"/>
    <mergeCell ref="E3:E4"/>
    <mergeCell ref="G3:G4"/>
    <mergeCell ref="U3:U4"/>
    <mergeCell ref="V3:V4"/>
    <mergeCell ref="W3:W4"/>
    <mergeCell ref="X3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Domik clon</dc:creator>
  <cp:lastModifiedBy>USER</cp:lastModifiedBy>
  <cp:lastPrinted>2021-03-25T08:29:21Z</cp:lastPrinted>
  <dcterms:created xsi:type="dcterms:W3CDTF">2020-01-14T08:45:02Z</dcterms:created>
  <dcterms:modified xsi:type="dcterms:W3CDTF">2021-03-25T08:42:44Z</dcterms:modified>
</cp:coreProperties>
</file>