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katova Dana\Desktop\Сметы и деталки на согласование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Лист1!$A$1:$K$60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40" i="1" l="1"/>
  <c r="I11" i="1"/>
  <c r="F20" i="1"/>
  <c r="F19" i="1"/>
  <c r="F14" i="1"/>
  <c r="F13" i="1"/>
  <c r="F12" i="1"/>
  <c r="F29" i="1" l="1"/>
  <c r="I29" i="1" s="1"/>
  <c r="F30" i="1" l="1"/>
  <c r="I14" i="1" l="1"/>
  <c r="F37" i="1" l="1"/>
  <c r="F22" i="1"/>
  <c r="F21" i="1" s="1"/>
  <c r="F18" i="1" l="1"/>
  <c r="F16" i="1"/>
  <c r="I37" i="1"/>
  <c r="I36" i="1" s="1"/>
  <c r="F36" i="1"/>
  <c r="F35" i="1" s="1"/>
  <c r="F39" i="1"/>
  <c r="F38" i="1" s="1"/>
  <c r="F31" i="1"/>
  <c r="F28" i="1" s="1"/>
  <c r="F27" i="1" s="1"/>
  <c r="I12" i="1" l="1"/>
  <c r="F34" i="1"/>
  <c r="I34" i="1" s="1"/>
  <c r="I33" i="1" s="1"/>
  <c r="I32" i="1" s="1"/>
  <c r="F26" i="1"/>
  <c r="I22" i="1"/>
  <c r="I21" i="1" s="1"/>
  <c r="I18" i="1"/>
  <c r="F15" i="1"/>
  <c r="I26" i="1" l="1"/>
  <c r="F25" i="1"/>
  <c r="F24" i="1" s="1"/>
  <c r="I35" i="1"/>
  <c r="I39" i="1"/>
  <c r="I38" i="1" s="1"/>
  <c r="F33" i="1"/>
  <c r="F32" i="1" s="1"/>
  <c r="F23" i="1" l="1"/>
  <c r="I25" i="1"/>
  <c r="I24" i="1" s="1"/>
  <c r="I31" i="1"/>
  <c r="F17" i="1"/>
  <c r="I13" i="1"/>
  <c r="I15" i="1"/>
  <c r="F10" i="1" l="1"/>
  <c r="F40" i="1" s="1"/>
  <c r="I17" i="1"/>
  <c r="I30" i="1"/>
  <c r="I20" i="1"/>
  <c r="I19" i="1" s="1"/>
  <c r="I16" i="1"/>
  <c r="I28" i="1" l="1"/>
  <c r="I27" i="1" s="1"/>
  <c r="I23" i="1" s="1"/>
  <c r="I10" i="1"/>
</calcChain>
</file>

<file path=xl/sharedStrings.xml><?xml version="1.0" encoding="utf-8"?>
<sst xmlns="http://schemas.openxmlformats.org/spreadsheetml/2006/main" count="76" uniqueCount="62">
  <si>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</si>
  <si>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</si>
  <si>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</si>
  <si>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</si>
  <si>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</si>
  <si>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</si>
  <si>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</si>
  <si>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</si>
  <si>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</si>
  <si>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</si>
  <si>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</si>
  <si>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Прямые расходы: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</si>
  <si>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</si>
  <si>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«СОГЛАСОВАНО»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</si>
  <si>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</si>
  <si>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</si>
  <si>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</si>
  <si>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t xml:space="preserve">Менеджер проектного офиса по государственному </t>
  </si>
  <si>
    <t>Административные расходы:</t>
  </si>
  <si>
    <t>Канцелярские товары</t>
  </si>
  <si>
    <t>месяц</t>
  </si>
  <si>
    <t>услуги</t>
  </si>
  <si>
    <t>штук</t>
  </si>
  <si>
    <t>услуга</t>
  </si>
  <si>
    <t xml:space="preserve">Координатор проекта </t>
  </si>
  <si>
    <t>Бухгалтер</t>
  </si>
  <si>
    <t>Расходы по оплате работ и услуг, оказываемых физическими лицами, в том числе:</t>
  </si>
  <si>
    <t>Сотовый телефон</t>
  </si>
  <si>
    <t>Расходы по оплате работ и услуг, оказываемых юридическими лицами, в том числе:</t>
  </si>
  <si>
    <t xml:space="preserve">Мероприятие 1. Организация деятельности телефонной горячей линии </t>
  </si>
  <si>
    <t xml:space="preserve">Мероприятие 2. Освещение в СМИ, социальных сетях </t>
  </si>
  <si>
    <t xml:space="preserve">Мероприятие 3. Изготовление и распространение информационных листовок </t>
  </si>
  <si>
    <t>Услуги тренера</t>
  </si>
  <si>
    <t xml:space="preserve">Мероприятие 5. Проведение 2 обучающих тренингов для консультанов горячей линии </t>
  </si>
  <si>
    <t>ИТОГО</t>
  </si>
  <si>
    <t xml:space="preserve"> </t>
  </si>
  <si>
    <t xml:space="preserve">______________  Сариев А.У.    </t>
  </si>
  <si>
    <t>______________ Мукатова Д.М.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</si>
  <si>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</si>
  <si>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Материально-техническое обеспечение:</t>
  </si>
  <si>
    <r>
      <rPr>
        <b/>
        <sz val="12"/>
        <color theme="1"/>
        <rFont val="Times New Roman"/>
        <family val="1"/>
        <charset val="204"/>
      </rPr>
      <t xml:space="preserve">Сумма гранта: </t>
    </r>
    <r>
      <rPr>
        <sz val="12"/>
        <color theme="1"/>
        <rFont val="Times New Roman"/>
        <family val="1"/>
        <charset val="204"/>
      </rPr>
      <t>12 000 000 (двенадцать миллионов) тенге</t>
    </r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</si>
  <si>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</si>
  <si>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</si>
  <si>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</si>
  <si>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</si>
  <si>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Расходы на оплату услуг связи</t>
  </si>
  <si>
    <t>Менеджер по связям с общественностью</t>
  </si>
  <si>
    <t>Услуги гинеколога (9 месяцец * 120 000 тенге)</t>
  </si>
  <si>
    <t>Полиграфические услуги, в том числе:</t>
  </si>
  <si>
    <t>Услуги оказания дизайна инфографиков 12 на государственном и 12 русском языках</t>
  </si>
  <si>
    <t>Услуги по созданию видеороликов 6 на государственном и 6 на русском языках (хронометраж не менее 45 секунд )</t>
  </si>
  <si>
    <t>Услуги SMM-специалиста (9 месяцев * 50 000 тенге)</t>
  </si>
  <si>
    <r>
      <t xml:space="preserve">Услуги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экспертов (40 встреч*15 000 тенге)</t>
    </r>
  </si>
  <si>
    <r>
      <rPr>
        <b/>
        <sz val="12"/>
        <rFont val="Times New Roman"/>
        <family val="1"/>
        <charset val="204"/>
      </rPr>
      <t>Тема гранта: "</t>
    </r>
    <r>
      <rPr>
        <sz val="12"/>
        <rFont val="Times New Roman"/>
        <family val="1"/>
        <charset val="204"/>
      </rPr>
      <t>Оказание консультативных услуг по вопросам сохранения репродуктивного здоровья среди молодежи"</t>
    </r>
  </si>
  <si>
    <r>
      <rPr>
        <b/>
        <sz val="12"/>
        <color theme="1"/>
        <rFont val="Times New Roman"/>
        <family val="1"/>
        <charset val="204"/>
      </rPr>
      <t>Грантополучатель:</t>
    </r>
    <r>
      <rPr>
        <sz val="12"/>
        <color theme="1"/>
        <rFont val="Times New Roman"/>
        <family val="1"/>
        <charset val="204"/>
      </rPr>
      <t xml:space="preserve"> ОО "JANYM"</t>
    </r>
  </si>
  <si>
    <t xml:space="preserve">Мероприятие 4. Проведение 40 онлайн-встреч в 17 регионах Казахстана, в том числе и для сельской местности </t>
  </si>
  <si>
    <t>Изготовления листовок</t>
  </si>
  <si>
    <r>
      <t>Приложение № 2 
к Договору о предоставлении гранта 
от «</t>
    </r>
    <r>
      <rPr>
        <sz val="12"/>
        <rFont val="Times New Roman"/>
        <family val="1"/>
        <charset val="204"/>
      </rPr>
      <t>01»  марта 2021</t>
    </r>
    <r>
      <rPr>
        <sz val="12"/>
        <color theme="1"/>
        <rFont val="Times New Roman"/>
        <family val="1"/>
        <charset val="204"/>
      </rPr>
      <t xml:space="preserve"> года №____</t>
    </r>
  </si>
  <si>
    <t>Грантополучатель: ОО "JANYM"</t>
  </si>
  <si>
    <t>Грантодатель: Общественное объединение «JANYM»</t>
  </si>
  <si>
    <t xml:space="preserve">Председатель Правления 
_________________ Диас Л.
Заместитель Председателя Правления
 _________________ Абенова Б.М.
</t>
  </si>
  <si>
    <t xml:space="preserve"> Председатель Правления   _________________ Есенгалиева А.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</si>
</sst>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₸_-;\-* #,##0\ _₸_-;_-* &quot;-&quot;\ _₸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indent="15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indent="10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41" fontId="2" fillId="2" borderId="1" xfId="0" applyNumberFormat="1" applyFont="1" applyFill="1" applyBorder="1" applyAlignment="1">
      <alignment horizontal="center" vertical="center"/>
    </xf>
    <xf numFmtId="41" fontId="1" fillId="2" borderId="0" xfId="0" applyNumberFormat="1" applyFont="1" applyFill="1" applyAlignment="1">
      <alignment horizontal="center" vertical="center"/>
    </xf>
    <xf numFmtId="41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41" fontId="2" fillId="2" borderId="1" xfId="0" applyNumberFormat="1" applyFont="1" applyFill="1" applyBorder="1" applyAlignment="1">
      <alignment horizontal="center"/>
    </xf>
    <xf numFmtId="41" fontId="1" fillId="2" borderId="3" xfId="0" applyNumberFormat="1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>
      <alignment vertical="center"/>
    </xf>
    <xf numFmtId="41" fontId="2" fillId="2" borderId="1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41" fontId="8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41" fontId="8" fillId="2" borderId="1" xfId="0" applyNumberFormat="1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/>
    <xf numFmtId="1" fontId="8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41" fontId="7" fillId="0" borderId="1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="80" zoomScaleNormal="80" workbookViewId="0">
      <selection activeCell="A44" sqref="A44:I44"/>
    </sheetView>
  </sheetViews>
  <sheetFormatPr defaultRowHeight="9.75" customHeight="1" x14ac:dyDescent="0.25"/>
  <cols>
    <col min="1" max="1" width="4" style="16" customWidth="1"/>
    <col min="2" max="2" width="55.7109375" style="16" customWidth="1"/>
    <col min="3" max="3" width="17.42578125" style="17" customWidth="1"/>
    <col min="4" max="4" width="14.5703125" style="16" customWidth="1"/>
    <col min="5" max="5" width="18" style="16" customWidth="1"/>
    <col min="6" max="6" width="17.5703125" style="16" customWidth="1"/>
    <col min="7" max="7" width="14.42578125" style="16" customWidth="1"/>
    <col min="8" max="8" width="13.42578125" style="16" customWidth="1"/>
    <col min="9" max="9" width="17.42578125" style="16" customWidth="1"/>
    <col min="10" max="16384" width="9.140625" style="16"/>
  </cols>
  <sheetData>
    <row r="1" spans="1:13" ht="64.5" customHeight="1" x14ac:dyDescent="0.25">
      <c r="A1" s="7"/>
      <c r="B1" s="7"/>
      <c r="C1" s="7"/>
      <c r="D1" s="7"/>
      <c r="E1" s="7"/>
      <c r="F1" s="7"/>
      <c r="G1" s="59" t="s">
        <v>57</v>
      </c>
      <c r="H1" s="59"/>
      <c r="I1" s="59"/>
    </row>
    <row r="2" spans="1:13" ht="9.75" customHeight="1" x14ac:dyDescent="0.25">
      <c r="A2" s="8"/>
    </row>
    <row r="3" spans="1:13" ht="21" customHeight="1" x14ac:dyDescent="0.2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4" spans="1:13" ht="9.75" customHeight="1" x14ac:dyDescent="0.25">
      <c r="A4" s="9"/>
    </row>
    <row r="5" spans="1:13" ht="18.75" customHeight="1" x14ac:dyDescent="0.25">
      <c r="A5" s="64" t="s">
        <v>54</v>
      </c>
      <c r="B5" s="64"/>
      <c r="C5" s="64"/>
      <c r="D5" s="64"/>
      <c r="E5" s="64"/>
      <c r="F5" s="64"/>
      <c r="G5" s="64"/>
      <c r="H5" s="64"/>
      <c r="I5" s="64"/>
      <c r="M5" s="16" t="s">
        <v>35</v>
      </c>
    </row>
    <row r="6" spans="1:13" ht="16.5" customHeight="1" x14ac:dyDescent="0.25">
      <c r="A6" s="65" t="s">
        <v>53</v>
      </c>
      <c r="B6" s="65"/>
      <c r="C6" s="65"/>
      <c r="D6" s="65"/>
      <c r="E6" s="65"/>
      <c r="F6" s="65"/>
      <c r="G6" s="65"/>
      <c r="H6" s="65"/>
      <c r="I6" s="65"/>
    </row>
    <row r="7" spans="1:13" ht="22.5" customHeight="1" x14ac:dyDescent="0.25">
      <c r="A7" s="66" t="s">
        <v>40</v>
      </c>
      <c r="B7" s="66"/>
      <c r="C7" s="66"/>
      <c r="D7" s="66"/>
      <c r="E7" s="66"/>
      <c r="F7" s="66"/>
      <c r="G7" s="66"/>
      <c r="H7" s="66"/>
      <c r="I7" s="66"/>
    </row>
    <row r="8" spans="1:13" ht="21.75" customHeight="1" x14ac:dyDescent="0.25">
      <c r="A8" s="58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8" t="s">
        <v>6</v>
      </c>
      <c r="G8" s="58" t="s">
        <v>7</v>
      </c>
      <c r="H8" s="58"/>
      <c r="I8" s="58"/>
    </row>
    <row r="9" spans="1:13" ht="75.75" customHeight="1" x14ac:dyDescent="0.25">
      <c r="A9" s="58"/>
      <c r="B9" s="58"/>
      <c r="C9" s="58"/>
      <c r="D9" s="58"/>
      <c r="E9" s="58"/>
      <c r="F9" s="58"/>
      <c r="G9" s="10" t="s">
        <v>8</v>
      </c>
      <c r="H9" s="10" t="s">
        <v>9</v>
      </c>
      <c r="I9" s="10" t="s">
        <v>10</v>
      </c>
    </row>
    <row r="10" spans="1:13" ht="15.75" x14ac:dyDescent="0.25">
      <c r="A10" s="10">
        <v>1</v>
      </c>
      <c r="B10" s="6" t="s">
        <v>18</v>
      </c>
      <c r="C10" s="10"/>
      <c r="D10" s="42"/>
      <c r="E10" s="18"/>
      <c r="F10" s="18">
        <f>SUM(F11,F15:F19)</f>
        <v>3732840</v>
      </c>
      <c r="G10" s="18"/>
      <c r="H10" s="18"/>
      <c r="I10" s="18">
        <f>I11+I15+I16+I17+I18+I19</f>
        <v>3732840</v>
      </c>
    </row>
    <row r="11" spans="1:13" ht="15.75" x14ac:dyDescent="0.25">
      <c r="A11" s="4"/>
      <c r="B11" s="6" t="s">
        <v>41</v>
      </c>
      <c r="C11" s="3"/>
      <c r="D11" s="43"/>
      <c r="E11" s="18"/>
      <c r="F11" s="18">
        <f>SUM(F12:F14)</f>
        <v>3150000</v>
      </c>
      <c r="G11" s="18"/>
      <c r="H11" s="18"/>
      <c r="I11" s="18">
        <f>SUM(I12:I14)</f>
        <v>3150000</v>
      </c>
    </row>
    <row r="12" spans="1:13" ht="15.75" x14ac:dyDescent="0.25">
      <c r="A12" s="4"/>
      <c r="B12" s="55" t="s">
        <v>24</v>
      </c>
      <c r="C12" s="3" t="s">
        <v>20</v>
      </c>
      <c r="D12" s="44">
        <v>9</v>
      </c>
      <c r="E12" s="20">
        <v>120000</v>
      </c>
      <c r="F12" s="20">
        <f>D12*E12</f>
        <v>1080000</v>
      </c>
      <c r="G12" s="20"/>
      <c r="H12" s="20"/>
      <c r="I12" s="20">
        <f>F12</f>
        <v>1080000</v>
      </c>
    </row>
    <row r="13" spans="1:13" ht="15.75" x14ac:dyDescent="0.25">
      <c r="A13" s="4"/>
      <c r="B13" s="55" t="s">
        <v>25</v>
      </c>
      <c r="C13" s="3" t="s">
        <v>20</v>
      </c>
      <c r="D13" s="44">
        <v>9</v>
      </c>
      <c r="E13" s="20">
        <v>110000</v>
      </c>
      <c r="F13" s="20">
        <f>D13*E13</f>
        <v>990000</v>
      </c>
      <c r="G13" s="20"/>
      <c r="H13" s="20"/>
      <c r="I13" s="20">
        <f t="shared" ref="I13:I20" si="0">F13</f>
        <v>990000</v>
      </c>
    </row>
    <row r="14" spans="1:13" ht="15.75" x14ac:dyDescent="0.25">
      <c r="A14" s="4"/>
      <c r="B14" s="55" t="s">
        <v>46</v>
      </c>
      <c r="C14" s="3" t="s">
        <v>20</v>
      </c>
      <c r="D14" s="44">
        <v>9</v>
      </c>
      <c r="E14" s="20">
        <v>120000</v>
      </c>
      <c r="F14" s="20">
        <f>D14*E14</f>
        <v>1080000</v>
      </c>
      <c r="G14" s="20"/>
      <c r="H14" s="20"/>
      <c r="I14" s="20">
        <f>F14</f>
        <v>1080000</v>
      </c>
    </row>
    <row r="15" spans="1:13" ht="15.75" x14ac:dyDescent="0.25">
      <c r="A15" s="4"/>
      <c r="B15" s="6" t="s">
        <v>42</v>
      </c>
      <c r="C15" s="29" t="s">
        <v>20</v>
      </c>
      <c r="D15" s="45">
        <v>9</v>
      </c>
      <c r="E15" s="18">
        <v>29260</v>
      </c>
      <c r="F15" s="18">
        <f>D15*E15</f>
        <v>263340</v>
      </c>
      <c r="G15" s="18"/>
      <c r="H15" s="18"/>
      <c r="I15" s="18">
        <f t="shared" si="0"/>
        <v>263340</v>
      </c>
    </row>
    <row r="16" spans="1:13" ht="31.5" x14ac:dyDescent="0.25">
      <c r="A16" s="4"/>
      <c r="B16" s="6" t="s">
        <v>43</v>
      </c>
      <c r="C16" s="29" t="s">
        <v>20</v>
      </c>
      <c r="D16" s="45">
        <v>9</v>
      </c>
      <c r="E16" s="18">
        <v>7000</v>
      </c>
      <c r="F16" s="18">
        <f>D16*E16</f>
        <v>63000</v>
      </c>
      <c r="G16" s="18"/>
      <c r="H16" s="18"/>
      <c r="I16" s="18">
        <f t="shared" si="0"/>
        <v>63000</v>
      </c>
    </row>
    <row r="17" spans="1:9" ht="15.75" x14ac:dyDescent="0.25">
      <c r="A17" s="4"/>
      <c r="B17" s="37" t="s">
        <v>44</v>
      </c>
      <c r="C17" s="32" t="s">
        <v>20</v>
      </c>
      <c r="D17" s="46">
        <v>9</v>
      </c>
      <c r="E17" s="31">
        <v>7000</v>
      </c>
      <c r="F17" s="31">
        <f t="shared" ref="F17" si="1">D17*E17</f>
        <v>63000</v>
      </c>
      <c r="G17" s="31"/>
      <c r="H17" s="31"/>
      <c r="I17" s="31">
        <f t="shared" si="0"/>
        <v>63000</v>
      </c>
    </row>
    <row r="18" spans="1:9" ht="15.75" x14ac:dyDescent="0.25">
      <c r="A18" s="4"/>
      <c r="B18" s="37" t="s">
        <v>45</v>
      </c>
      <c r="C18" s="32" t="s">
        <v>20</v>
      </c>
      <c r="D18" s="46">
        <v>9</v>
      </c>
      <c r="E18" s="31">
        <v>18000</v>
      </c>
      <c r="F18" s="31">
        <f>D18*E18</f>
        <v>162000</v>
      </c>
      <c r="G18" s="31"/>
      <c r="H18" s="31"/>
      <c r="I18" s="31">
        <f t="shared" si="0"/>
        <v>162000</v>
      </c>
    </row>
    <row r="19" spans="1:9" ht="47.25" x14ac:dyDescent="0.25">
      <c r="A19" s="4"/>
      <c r="B19" s="6" t="s">
        <v>38</v>
      </c>
      <c r="C19" s="3"/>
      <c r="D19" s="44"/>
      <c r="E19" s="18"/>
      <c r="F19" s="18">
        <f>F20</f>
        <v>31500</v>
      </c>
      <c r="G19" s="18"/>
      <c r="H19" s="18"/>
      <c r="I19" s="18">
        <f>I20</f>
        <v>31500</v>
      </c>
    </row>
    <row r="20" spans="1:9" ht="15.75" x14ac:dyDescent="0.25">
      <c r="A20" s="4"/>
      <c r="B20" s="55" t="s">
        <v>19</v>
      </c>
      <c r="C20" s="3" t="s">
        <v>20</v>
      </c>
      <c r="D20" s="44">
        <v>9</v>
      </c>
      <c r="E20" s="20">
        <v>3500</v>
      </c>
      <c r="F20" s="20">
        <f>D20*E20</f>
        <v>31500</v>
      </c>
      <c r="G20" s="20"/>
      <c r="H20" s="20"/>
      <c r="I20" s="20">
        <f t="shared" si="0"/>
        <v>31500</v>
      </c>
    </row>
    <row r="21" spans="1:9" ht="15.75" x14ac:dyDescent="0.25">
      <c r="A21" s="11">
        <v>2</v>
      </c>
      <c r="B21" s="22" t="s">
        <v>39</v>
      </c>
      <c r="C21" s="15"/>
      <c r="D21" s="44"/>
      <c r="E21" s="18"/>
      <c r="F21" s="23">
        <f>SUM(F22)</f>
        <v>247160</v>
      </c>
      <c r="G21" s="20"/>
      <c r="H21" s="18"/>
      <c r="I21" s="18">
        <f>I22</f>
        <v>247160</v>
      </c>
    </row>
    <row r="22" spans="1:9" ht="15.75" x14ac:dyDescent="0.25">
      <c r="A22" s="1"/>
      <c r="B22" s="2" t="s">
        <v>27</v>
      </c>
      <c r="C22" s="3" t="s">
        <v>22</v>
      </c>
      <c r="D22" s="47">
        <v>2</v>
      </c>
      <c r="E22" s="24">
        <v>123580</v>
      </c>
      <c r="F22" s="19">
        <f>E22*D22</f>
        <v>247160</v>
      </c>
      <c r="G22" s="24"/>
      <c r="H22" s="18"/>
      <c r="I22" s="20">
        <f>F22</f>
        <v>247160</v>
      </c>
    </row>
    <row r="23" spans="1:9" ht="15.75" x14ac:dyDescent="0.25">
      <c r="A23" s="10">
        <v>3</v>
      </c>
      <c r="B23" s="6" t="s">
        <v>11</v>
      </c>
      <c r="C23" s="3"/>
      <c r="D23" s="48"/>
      <c r="E23" s="18"/>
      <c r="F23" s="18">
        <f>F24+F27+F32+F35+F38</f>
        <v>8020000</v>
      </c>
      <c r="G23" s="18"/>
      <c r="H23" s="25"/>
      <c r="I23" s="26">
        <f>I24+I27+I32+I35+I38</f>
        <v>8020000</v>
      </c>
    </row>
    <row r="24" spans="1:9" ht="31.5" x14ac:dyDescent="0.25">
      <c r="A24" s="4"/>
      <c r="B24" s="6" t="s">
        <v>29</v>
      </c>
      <c r="C24" s="3"/>
      <c r="D24" s="48"/>
      <c r="E24" s="18"/>
      <c r="F24" s="57">
        <f>F25</f>
        <v>4320000</v>
      </c>
      <c r="G24" s="18"/>
      <c r="H24" s="18"/>
      <c r="I24" s="18">
        <f>I25</f>
        <v>4320000</v>
      </c>
    </row>
    <row r="25" spans="1:9" s="33" customFormat="1" ht="31.5" x14ac:dyDescent="0.25">
      <c r="A25" s="5"/>
      <c r="B25" s="6" t="s">
        <v>26</v>
      </c>
      <c r="C25" s="29"/>
      <c r="D25" s="49"/>
      <c r="E25" s="18"/>
      <c r="F25" s="18">
        <f>SUM(F26:F26)</f>
        <v>4320000</v>
      </c>
      <c r="G25" s="18"/>
      <c r="H25" s="18"/>
      <c r="I25" s="18">
        <f>SUM(I26:I26)</f>
        <v>4320000</v>
      </c>
    </row>
    <row r="26" spans="1:9" ht="15.75" x14ac:dyDescent="0.25">
      <c r="A26" s="4"/>
      <c r="B26" s="55" t="s">
        <v>47</v>
      </c>
      <c r="C26" s="3" t="s">
        <v>21</v>
      </c>
      <c r="D26" s="44">
        <v>4</v>
      </c>
      <c r="E26" s="20">
        <v>1080000</v>
      </c>
      <c r="F26" s="20">
        <f t="shared" ref="F26" si="2">E26*D26</f>
        <v>4320000</v>
      </c>
      <c r="G26" s="20"/>
      <c r="H26" s="20"/>
      <c r="I26" s="20">
        <f>F26</f>
        <v>4320000</v>
      </c>
    </row>
    <row r="27" spans="1:9" ht="31.5" x14ac:dyDescent="0.25">
      <c r="A27" s="4"/>
      <c r="B27" s="6" t="s">
        <v>30</v>
      </c>
      <c r="C27" s="3"/>
      <c r="D27" s="44"/>
      <c r="E27" s="18"/>
      <c r="F27" s="57">
        <f>F28</f>
        <v>2130000</v>
      </c>
      <c r="G27" s="18"/>
      <c r="H27" s="18"/>
      <c r="I27" s="18">
        <f>I28</f>
        <v>2130000</v>
      </c>
    </row>
    <row r="28" spans="1:9" ht="31.5" x14ac:dyDescent="0.25">
      <c r="A28" s="4"/>
      <c r="B28" s="6" t="s">
        <v>28</v>
      </c>
      <c r="C28" s="3"/>
      <c r="D28" s="44"/>
      <c r="E28" s="18"/>
      <c r="F28" s="18">
        <f>SUM(F29:F31)</f>
        <v>2130000</v>
      </c>
      <c r="G28" s="18"/>
      <c r="H28" s="18"/>
      <c r="I28" s="18">
        <f>SUM(I29:I31)</f>
        <v>2130000</v>
      </c>
    </row>
    <row r="29" spans="1:9" ht="15.75" x14ac:dyDescent="0.25">
      <c r="A29" s="4"/>
      <c r="B29" s="36" t="s">
        <v>51</v>
      </c>
      <c r="C29" s="3" t="s">
        <v>21</v>
      </c>
      <c r="D29" s="44">
        <v>1</v>
      </c>
      <c r="E29" s="20">
        <v>450000</v>
      </c>
      <c r="F29" s="20">
        <f>D29*E29</f>
        <v>450000</v>
      </c>
      <c r="G29" s="20"/>
      <c r="H29" s="20"/>
      <c r="I29" s="20">
        <f>F29</f>
        <v>450000</v>
      </c>
    </row>
    <row r="30" spans="1:9" ht="47.25" x14ac:dyDescent="0.25">
      <c r="A30" s="4"/>
      <c r="B30" s="36" t="s">
        <v>50</v>
      </c>
      <c r="C30" s="30" t="s">
        <v>21</v>
      </c>
      <c r="D30" s="50">
        <v>12</v>
      </c>
      <c r="E30" s="34">
        <v>100000</v>
      </c>
      <c r="F30" s="34">
        <f>D30*E30</f>
        <v>1200000</v>
      </c>
      <c r="G30" s="34"/>
      <c r="H30" s="34"/>
      <c r="I30" s="34">
        <f>F30</f>
        <v>1200000</v>
      </c>
    </row>
    <row r="31" spans="1:9" ht="31.5" x14ac:dyDescent="0.25">
      <c r="A31" s="4"/>
      <c r="B31" s="36" t="s">
        <v>49</v>
      </c>
      <c r="C31" s="30" t="s">
        <v>21</v>
      </c>
      <c r="D31" s="50">
        <v>24</v>
      </c>
      <c r="E31" s="34">
        <v>20000</v>
      </c>
      <c r="F31" s="34">
        <f>D31*E31</f>
        <v>480000</v>
      </c>
      <c r="G31" s="34"/>
      <c r="H31" s="34"/>
      <c r="I31" s="34">
        <f>F31</f>
        <v>480000</v>
      </c>
    </row>
    <row r="32" spans="1:9" ht="31.5" x14ac:dyDescent="0.25">
      <c r="A32" s="5"/>
      <c r="B32" s="37" t="s">
        <v>31</v>
      </c>
      <c r="C32" s="32"/>
      <c r="D32" s="46"/>
      <c r="E32" s="31"/>
      <c r="F32" s="56">
        <f>F33</f>
        <v>70000</v>
      </c>
      <c r="G32" s="18"/>
      <c r="H32" s="18"/>
      <c r="I32" s="18">
        <f>I33</f>
        <v>70000</v>
      </c>
    </row>
    <row r="33" spans="1:9" ht="15.75" x14ac:dyDescent="0.25">
      <c r="A33" s="4"/>
      <c r="B33" s="35" t="s">
        <v>48</v>
      </c>
      <c r="C33" s="38"/>
      <c r="D33" s="51"/>
      <c r="E33" s="34"/>
      <c r="F33" s="31">
        <f>F34</f>
        <v>70000</v>
      </c>
      <c r="G33" s="28"/>
      <c r="H33" s="28"/>
      <c r="I33" s="18">
        <f>I34</f>
        <v>70000</v>
      </c>
    </row>
    <row r="34" spans="1:9" ht="15.75" x14ac:dyDescent="0.25">
      <c r="A34" s="4"/>
      <c r="B34" s="36" t="s">
        <v>56</v>
      </c>
      <c r="C34" s="30" t="s">
        <v>22</v>
      </c>
      <c r="D34" s="50">
        <v>700</v>
      </c>
      <c r="E34" s="34">
        <v>100</v>
      </c>
      <c r="F34" s="34">
        <f>D34*E34</f>
        <v>70000</v>
      </c>
      <c r="G34" s="27"/>
      <c r="H34" s="27"/>
      <c r="I34" s="34">
        <f>F34</f>
        <v>70000</v>
      </c>
    </row>
    <row r="35" spans="1:9" ht="47.25" x14ac:dyDescent="0.25">
      <c r="A35" s="5"/>
      <c r="B35" s="37" t="s">
        <v>55</v>
      </c>
      <c r="C35" s="32"/>
      <c r="D35" s="46"/>
      <c r="E35" s="31"/>
      <c r="F35" s="56">
        <f>F36</f>
        <v>1200000</v>
      </c>
      <c r="G35" s="18"/>
      <c r="H35" s="18"/>
      <c r="I35" s="18">
        <f>I36</f>
        <v>1200000</v>
      </c>
    </row>
    <row r="36" spans="1:9" ht="31.5" x14ac:dyDescent="0.25">
      <c r="A36" s="4"/>
      <c r="B36" s="35" t="s">
        <v>26</v>
      </c>
      <c r="C36" s="38"/>
      <c r="D36" s="39"/>
      <c r="E36" s="34"/>
      <c r="F36" s="31">
        <f>F37</f>
        <v>1200000</v>
      </c>
      <c r="G36" s="20"/>
      <c r="H36" s="20"/>
      <c r="I36" s="18">
        <f>I37</f>
        <v>1200000</v>
      </c>
    </row>
    <row r="37" spans="1:9" ht="15.75" x14ac:dyDescent="0.25">
      <c r="A37" s="4"/>
      <c r="B37" s="36" t="s">
        <v>52</v>
      </c>
      <c r="C37" s="30" t="s">
        <v>23</v>
      </c>
      <c r="D37" s="50">
        <v>2</v>
      </c>
      <c r="E37" s="34">
        <v>600000</v>
      </c>
      <c r="F37" s="34">
        <f>E37*D37</f>
        <v>1200000</v>
      </c>
      <c r="G37" s="20"/>
      <c r="H37" s="20"/>
      <c r="I37" s="20">
        <f>F37</f>
        <v>1200000</v>
      </c>
    </row>
    <row r="38" spans="1:9" ht="31.5" x14ac:dyDescent="0.25">
      <c r="A38" s="6"/>
      <c r="B38" s="37" t="s">
        <v>33</v>
      </c>
      <c r="C38" s="32"/>
      <c r="D38" s="46"/>
      <c r="E38" s="31"/>
      <c r="F38" s="56">
        <f>F39</f>
        <v>300000</v>
      </c>
      <c r="G38" s="18"/>
      <c r="H38" s="18"/>
      <c r="I38" s="18">
        <f>I39</f>
        <v>300000</v>
      </c>
    </row>
    <row r="39" spans="1:9" ht="15.75" x14ac:dyDescent="0.25">
      <c r="A39" s="4"/>
      <c r="B39" s="36" t="s">
        <v>32</v>
      </c>
      <c r="C39" s="30" t="s">
        <v>23</v>
      </c>
      <c r="D39" s="50">
        <v>1</v>
      </c>
      <c r="E39" s="34">
        <v>300000</v>
      </c>
      <c r="F39" s="34">
        <f>E39*D39</f>
        <v>300000</v>
      </c>
      <c r="G39" s="20"/>
      <c r="H39" s="20"/>
      <c r="I39" s="20">
        <f>F39</f>
        <v>300000</v>
      </c>
    </row>
    <row r="40" spans="1:9" ht="15.75" x14ac:dyDescent="0.25">
      <c r="A40" s="4"/>
      <c r="B40" s="37" t="s">
        <v>34</v>
      </c>
      <c r="C40" s="30"/>
      <c r="D40" s="52"/>
      <c r="E40" s="40"/>
      <c r="F40" s="41">
        <f>F10+F21+F23</f>
        <v>12000000</v>
      </c>
      <c r="G40" s="26"/>
      <c r="H40" s="26"/>
      <c r="I40" s="26">
        <f>I10+I21+I23</f>
        <v>12000000</v>
      </c>
    </row>
    <row r="41" spans="1:9" ht="26.25" customHeight="1" x14ac:dyDescent="0.25">
      <c r="A41" s="62" t="s">
        <v>12</v>
      </c>
      <c r="B41" s="62"/>
      <c r="C41" s="62"/>
      <c r="D41" s="62"/>
      <c r="E41" s="62"/>
      <c r="F41" s="62"/>
      <c r="G41" s="62"/>
      <c r="H41" s="62"/>
      <c r="I41" s="62"/>
    </row>
    <row r="42" spans="1:9" ht="22.5" customHeight="1" x14ac:dyDescent="0.25">
      <c r="A42" s="61" t="s">
        <v>58</v>
      </c>
      <c r="B42" s="61"/>
      <c r="C42" s="61"/>
      <c r="D42" s="61"/>
      <c r="E42" s="61"/>
      <c r="F42" s="61"/>
      <c r="G42" s="61"/>
      <c r="H42" s="61"/>
      <c r="I42" s="61"/>
    </row>
    <row r="43" spans="1:9" ht="9.75" customHeight="1" x14ac:dyDescent="0.25">
      <c r="A43" s="12"/>
    </row>
    <row r="44" spans="1:9" ht="18.75" customHeight="1" x14ac:dyDescent="0.25">
      <c r="A44" s="60" t="s">
        <v>61</v>
      </c>
      <c r="B44" s="60"/>
      <c r="C44" s="60"/>
      <c r="D44" s="60"/>
      <c r="E44" s="60"/>
      <c r="F44" s="60"/>
      <c r="G44" s="60"/>
      <c r="H44" s="60"/>
      <c r="I44" s="60"/>
    </row>
    <row r="45" spans="1:9" ht="21" customHeight="1" x14ac:dyDescent="0.25">
      <c r="A45" s="61" t="s">
        <v>13</v>
      </c>
      <c r="B45" s="61"/>
      <c r="C45" s="61"/>
      <c r="D45" s="61"/>
      <c r="E45" s="61"/>
      <c r="F45" s="61"/>
      <c r="G45" s="61"/>
      <c r="H45" s="61"/>
      <c r="I45" s="61"/>
    </row>
    <row r="46" spans="1:9" ht="18.75" customHeight="1" x14ac:dyDescent="0.25">
      <c r="A46" s="61" t="s">
        <v>59</v>
      </c>
      <c r="B46" s="61"/>
      <c r="C46" s="61"/>
      <c r="D46" s="61"/>
      <c r="E46" s="61"/>
      <c r="F46" s="61"/>
      <c r="G46" s="61"/>
      <c r="H46" s="61"/>
      <c r="I46" s="61"/>
    </row>
    <row r="47" spans="1:9" ht="9.75" customHeight="1" x14ac:dyDescent="0.25">
      <c r="A47" s="12"/>
      <c r="C47" s="16"/>
    </row>
    <row r="48" spans="1:9" ht="25.5" customHeight="1" x14ac:dyDescent="0.25">
      <c r="A48" s="61" t="s">
        <v>14</v>
      </c>
      <c r="B48" s="61"/>
      <c r="C48" s="61"/>
      <c r="D48" s="61"/>
      <c r="E48" s="61"/>
      <c r="F48" s="61"/>
      <c r="G48" s="61"/>
      <c r="H48" s="61"/>
      <c r="I48" s="61"/>
    </row>
    <row r="49" spans="1:9" s="54" customFormat="1" ht="96.75" customHeight="1" x14ac:dyDescent="0.25">
      <c r="A49" s="60" t="s">
        <v>60</v>
      </c>
      <c r="B49" s="60"/>
      <c r="C49" s="60"/>
      <c r="D49" s="53"/>
      <c r="E49" s="53"/>
      <c r="F49" s="53"/>
      <c r="G49" s="53"/>
      <c r="H49" s="53"/>
      <c r="I49" s="53"/>
    </row>
    <row r="50" spans="1:9" ht="17.25" customHeight="1" x14ac:dyDescent="0.25">
      <c r="A50" s="13" t="s">
        <v>15</v>
      </c>
      <c r="C50" s="16"/>
    </row>
    <row r="51" spans="1:9" ht="18" customHeight="1" x14ac:dyDescent="0.25">
      <c r="A51" s="13" t="s">
        <v>16</v>
      </c>
      <c r="C51" s="16"/>
    </row>
    <row r="52" spans="1:9" ht="9.75" customHeight="1" x14ac:dyDescent="0.25">
      <c r="A52" s="13"/>
      <c r="C52" s="16"/>
    </row>
    <row r="53" spans="1:9" ht="17.25" customHeight="1" x14ac:dyDescent="0.25">
      <c r="A53" s="13" t="s">
        <v>36</v>
      </c>
      <c r="C53" s="16"/>
    </row>
    <row r="54" spans="1:9" ht="9.75" customHeight="1" x14ac:dyDescent="0.25">
      <c r="A54" s="14"/>
      <c r="C54" s="16"/>
    </row>
    <row r="55" spans="1:9" ht="9.75" customHeight="1" x14ac:dyDescent="0.25">
      <c r="A55" s="13"/>
      <c r="C55" s="16"/>
    </row>
    <row r="56" spans="1:9" ht="18" customHeight="1" x14ac:dyDescent="0.25">
      <c r="A56" s="13" t="s">
        <v>17</v>
      </c>
      <c r="C56" s="16"/>
    </row>
    <row r="57" spans="1:9" ht="21" customHeight="1" x14ac:dyDescent="0.25">
      <c r="A57" s="13" t="s">
        <v>16</v>
      </c>
      <c r="C57" s="16"/>
    </row>
    <row r="58" spans="1:9" ht="9.75" customHeight="1" x14ac:dyDescent="0.25">
      <c r="A58" s="13"/>
      <c r="C58" s="16"/>
    </row>
    <row r="59" spans="1:9" ht="21.75" customHeight="1" x14ac:dyDescent="0.25">
      <c r="A59" s="13" t="s">
        <v>37</v>
      </c>
      <c r="C59" s="16"/>
    </row>
    <row r="60" spans="1:9" ht="9.75" customHeight="1" x14ac:dyDescent="0.25">
      <c r="A60" s="21"/>
    </row>
  </sheetData>
  <mergeCells count="19">
    <mergeCell ref="A7:I7"/>
    <mergeCell ref="B8:B9"/>
    <mergeCell ref="C8:C9"/>
    <mergeCell ref="D8:D9"/>
    <mergeCell ref="E8:E9"/>
    <mergeCell ref="F8:F9"/>
    <mergeCell ref="G1:I1"/>
    <mergeCell ref="A49:C49"/>
    <mergeCell ref="A48:I48"/>
    <mergeCell ref="A41:I41"/>
    <mergeCell ref="A42:I42"/>
    <mergeCell ref="A44:I44"/>
    <mergeCell ref="A45:I45"/>
    <mergeCell ref="A46:I46"/>
    <mergeCell ref="A8:A9"/>
    <mergeCell ref="G8:I8"/>
    <mergeCell ref="A3:I3"/>
    <mergeCell ref="A5:I5"/>
    <mergeCell ref="A6:I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Mukatova Dana</cp:lastModifiedBy>
  <cp:lastPrinted>2021-03-25T12:00:20Z</cp:lastPrinted>
  <dcterms:created xsi:type="dcterms:W3CDTF">2021-01-27T10:48:44Z</dcterms:created>
  <dcterms:modified xsi:type="dcterms:W3CDTF">2021-03-25T12:00:34Z</dcterms:modified>
</cp:coreProperties>
</file>